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345" yWindow="-15" windowWidth="12420" windowHeight="11835" tabRatio="820"/>
  </bookViews>
  <sheets>
    <sheet name="Dénomination " sheetId="40" r:id="rId1"/>
    <sheet name="BUDGET " sheetId="45" r:id="rId2"/>
    <sheet name="BUDGET 2" sheetId="48" r:id="rId3"/>
    <sheet name="Activité extrascolaire Merc-Sam" sheetId="30" r:id="rId4"/>
    <sheet name="Activité extrascolaire Vacances" sheetId="37" r:id="rId5"/>
    <sheet name="Séjours Petites Vacances" sheetId="38" r:id="rId6"/>
    <sheet name="Séjours ETE" sheetId="39" r:id="rId7"/>
    <sheet name="Explications évolution" sheetId="44" r:id="rId8"/>
    <sheet name="Récap automatique de l'activité" sheetId="29" r:id="rId9"/>
  </sheets>
  <definedNames>
    <definedName name="CaseACocher7" localSheetId="0">'Dénomination '!#REF!</definedName>
    <definedName name="CaseACocher8" localSheetId="0">'Dénomination '!#REF!</definedName>
    <definedName name="Texte1" localSheetId="0">'Dénomination '!$A$2</definedName>
    <definedName name="Texte2" localSheetId="0">'Dénomination '!$A$1</definedName>
    <definedName name="Texte3" localSheetId="0">'Dénomination '!#REF!</definedName>
    <definedName name="_xlnm.Print_Area" localSheetId="3">'Activité extrascolaire Merc-Sam'!$A$1:$H$41</definedName>
    <definedName name="_xlnm.Print_Area" localSheetId="4">'Activité extrascolaire Vacances'!$A$1:$H$40</definedName>
    <definedName name="_xlnm.Print_Area" localSheetId="1">'BUDGET '!$A$1:$F$71</definedName>
    <definedName name="_xlnm.Print_Area" localSheetId="0">'Dénomination '!$A$1:$G$26</definedName>
    <definedName name="_xlnm.Print_Area" localSheetId="7">'Explications évolution'!$A$1:$H$39</definedName>
    <definedName name="_xlnm.Print_Area" localSheetId="8">'Récap automatique de l''activité'!$A$1:$H$40</definedName>
    <definedName name="_xlnm.Print_Area" localSheetId="6">'Séjours ETE'!$A$1:$H$34</definedName>
    <definedName name="_xlnm.Print_Area" localSheetId="5">'Séjours Petites Vacances'!$A$1:$H$40</definedName>
  </definedNames>
  <calcPr calcId="145621"/>
</workbook>
</file>

<file path=xl/calcChain.xml><?xml version="1.0" encoding="utf-8"?>
<calcChain xmlns="http://schemas.openxmlformats.org/spreadsheetml/2006/main">
  <c r="H27" i="29" l="1"/>
  <c r="G25" i="29" l="1"/>
  <c r="G24" i="29"/>
  <c r="F25" i="29"/>
  <c r="F24" i="29"/>
  <c r="E27" i="39"/>
  <c r="G27" i="39"/>
  <c r="F35" i="37"/>
  <c r="F34" i="37"/>
  <c r="E35" i="37"/>
  <c r="E34" i="37"/>
  <c r="E33" i="37"/>
  <c r="F33" i="37" s="1"/>
  <c r="G23" i="29" s="1"/>
  <c r="F23" i="29" l="1"/>
  <c r="G25" i="37" l="1"/>
  <c r="G26" i="37"/>
  <c r="G24" i="37"/>
  <c r="F35" i="30"/>
  <c r="G22" i="29"/>
  <c r="G21" i="29"/>
  <c r="G20" i="29"/>
  <c r="G19" i="29"/>
  <c r="G18" i="29"/>
  <c r="G17" i="29"/>
  <c r="G16" i="29"/>
  <c r="G15" i="29"/>
  <c r="G14" i="29"/>
  <c r="G13" i="29"/>
  <c r="G12" i="29"/>
  <c r="G11" i="29"/>
  <c r="E23" i="37"/>
  <c r="E22" i="37"/>
  <c r="E21" i="37"/>
  <c r="F22" i="29"/>
  <c r="F21" i="29"/>
  <c r="F20" i="29"/>
  <c r="F19" i="29"/>
  <c r="F18" i="29"/>
  <c r="F17" i="29"/>
  <c r="F16" i="29"/>
  <c r="F15" i="29"/>
  <c r="F14" i="29"/>
  <c r="F13" i="29"/>
  <c r="F12" i="29"/>
  <c r="F11" i="29"/>
  <c r="G9" i="37"/>
  <c r="H33" i="30"/>
  <c r="H8" i="29"/>
  <c r="E35" i="30"/>
  <c r="F10" i="29"/>
  <c r="E33" i="30"/>
  <c r="E34" i="30"/>
  <c r="F9" i="29"/>
  <c r="H35" i="30"/>
  <c r="H10" i="29"/>
  <c r="H34" i="30"/>
  <c r="H9" i="29"/>
  <c r="G29" i="39"/>
  <c r="G28" i="39"/>
  <c r="G35" i="38"/>
  <c r="G34" i="38"/>
  <c r="G33" i="38"/>
  <c r="E33" i="38"/>
  <c r="H30" i="38"/>
  <c r="H31" i="38"/>
  <c r="H32" i="38"/>
  <c r="H27" i="38"/>
  <c r="H20" i="29"/>
  <c r="H28" i="38"/>
  <c r="H29" i="38"/>
  <c r="H24" i="38"/>
  <c r="H25" i="38"/>
  <c r="H26" i="38"/>
  <c r="H21" i="38"/>
  <c r="H22" i="38"/>
  <c r="H18" i="29"/>
  <c r="H23" i="38"/>
  <c r="H18" i="38"/>
  <c r="H19" i="38"/>
  <c r="H20" i="38"/>
  <c r="H15" i="38"/>
  <c r="H14" i="29"/>
  <c r="H16" i="38"/>
  <c r="H17" i="38"/>
  <c r="H12" i="38"/>
  <c r="H13" i="38"/>
  <c r="H14" i="38"/>
  <c r="H11" i="38"/>
  <c r="H10" i="38"/>
  <c r="H9" i="38"/>
  <c r="H35" i="37"/>
  <c r="H34" i="37"/>
  <c r="H33" i="37"/>
  <c r="H23" i="29" s="1"/>
  <c r="H23" i="37"/>
  <c r="H22" i="37"/>
  <c r="H21" i="37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32" i="37"/>
  <c r="G31" i="37"/>
  <c r="G30" i="37"/>
  <c r="G29" i="37"/>
  <c r="G28" i="37"/>
  <c r="G27" i="37"/>
  <c r="D1" i="48"/>
  <c r="D2" i="45"/>
  <c r="C10" i="48"/>
  <c r="C69" i="45"/>
  <c r="F1" i="45"/>
  <c r="C63" i="45"/>
  <c r="C67" i="45"/>
  <c r="C71" i="45" s="1"/>
  <c r="C59" i="45"/>
  <c r="C56" i="45"/>
  <c r="C52" i="45"/>
  <c r="C49" i="45"/>
  <c r="C43" i="45"/>
  <c r="F40" i="45"/>
  <c r="C40" i="45"/>
  <c r="C37" i="45"/>
  <c r="F36" i="45"/>
  <c r="F32" i="45"/>
  <c r="F26" i="45"/>
  <c r="F24" i="45"/>
  <c r="C23" i="45"/>
  <c r="F20" i="45"/>
  <c r="C14" i="45"/>
  <c r="H1" i="37"/>
  <c r="H1" i="30"/>
  <c r="E3" i="29"/>
  <c r="H9" i="39"/>
  <c r="H12" i="39"/>
  <c r="H15" i="39"/>
  <c r="H18" i="39"/>
  <c r="H21" i="39"/>
  <c r="H24" i="39"/>
  <c r="H10" i="39"/>
  <c r="H13" i="39"/>
  <c r="H16" i="39"/>
  <c r="H19" i="39"/>
  <c r="H22" i="39"/>
  <c r="H25" i="39"/>
  <c r="H11" i="39"/>
  <c r="H14" i="39"/>
  <c r="H17" i="39"/>
  <c r="H20" i="39"/>
  <c r="H23" i="39"/>
  <c r="H26" i="39"/>
  <c r="E29" i="39"/>
  <c r="E28" i="39"/>
  <c r="H1" i="29"/>
  <c r="F11" i="39"/>
  <c r="F14" i="39"/>
  <c r="F17" i="39"/>
  <c r="F20" i="39"/>
  <c r="F23" i="39"/>
  <c r="F26" i="39"/>
  <c r="F10" i="39"/>
  <c r="F13" i="39"/>
  <c r="F16" i="39"/>
  <c r="F19" i="39"/>
  <c r="F22" i="39"/>
  <c r="F25" i="39"/>
  <c r="F9" i="39"/>
  <c r="F12" i="39"/>
  <c r="F15" i="39"/>
  <c r="F18" i="39"/>
  <c r="F21" i="39"/>
  <c r="F24" i="39"/>
  <c r="E3" i="39"/>
  <c r="E3" i="38"/>
  <c r="G1" i="39"/>
  <c r="F9" i="38"/>
  <c r="F12" i="38"/>
  <c r="F15" i="38"/>
  <c r="F18" i="38"/>
  <c r="F21" i="38"/>
  <c r="F24" i="38"/>
  <c r="F27" i="38"/>
  <c r="F30" i="38"/>
  <c r="F32" i="38"/>
  <c r="F31" i="38"/>
  <c r="F29" i="38"/>
  <c r="F28" i="38"/>
  <c r="F26" i="38"/>
  <c r="F25" i="38"/>
  <c r="F23" i="38"/>
  <c r="F22" i="38"/>
  <c r="F20" i="38"/>
  <c r="F19" i="38"/>
  <c r="F17" i="38"/>
  <c r="F16" i="38"/>
  <c r="F14" i="38"/>
  <c r="F13" i="38"/>
  <c r="F11" i="38"/>
  <c r="F10" i="38"/>
  <c r="E35" i="38"/>
  <c r="E34" i="38"/>
  <c r="G1" i="38"/>
  <c r="G11" i="37"/>
  <c r="G14" i="37"/>
  <c r="G17" i="37"/>
  <c r="G20" i="37"/>
  <c r="G10" i="37"/>
  <c r="G13" i="37"/>
  <c r="G16" i="37"/>
  <c r="G19" i="37"/>
  <c r="G12" i="37"/>
  <c r="G15" i="37"/>
  <c r="G18" i="37"/>
  <c r="D3" i="37"/>
  <c r="D3" i="30"/>
  <c r="H29" i="39"/>
  <c r="H28" i="39"/>
  <c r="H24" i="29"/>
  <c r="H27" i="39"/>
  <c r="H25" i="29"/>
  <c r="H22" i="29"/>
  <c r="H21" i="29"/>
  <c r="H19" i="29"/>
  <c r="H17" i="29"/>
  <c r="H16" i="29"/>
  <c r="H15" i="29"/>
  <c r="F34" i="38"/>
  <c r="H13" i="29"/>
  <c r="F35" i="38"/>
  <c r="H34" i="38"/>
  <c r="H33" i="38"/>
  <c r="F33" i="38"/>
  <c r="H11" i="29"/>
  <c r="H35" i="38"/>
  <c r="H12" i="29"/>
  <c r="F33" i="30"/>
  <c r="G8" i="29"/>
  <c r="G10" i="29"/>
  <c r="F34" i="30"/>
  <c r="G9" i="29"/>
  <c r="F8" i="29"/>
  <c r="F69" i="45"/>
  <c r="F70" i="45"/>
  <c r="C70" i="45"/>
  <c r="H26" i="29" l="1"/>
  <c r="F7" i="45" l="1"/>
  <c r="F10" i="45" s="1"/>
  <c r="F67" i="45" s="1"/>
  <c r="F71" i="45" s="1"/>
</calcChain>
</file>

<file path=xl/comments1.xml><?xml version="1.0" encoding="utf-8"?>
<comments xmlns="http://schemas.openxmlformats.org/spreadsheetml/2006/main">
  <authors>
    <author>Melanie GARRIGUES 121</author>
  </authors>
  <commentList>
    <comment ref="F7" authorId="0">
      <text>
        <r>
          <rPr>
            <sz val="8"/>
            <color indexed="81"/>
            <rFont val="Tahoma"/>
            <family val="2"/>
          </rPr>
          <t xml:space="preserve">Le montant de la prestation de service CAF se calcule automatiquement après avoir complété les données du dossier.
</t>
        </r>
      </text>
    </comment>
  </commentList>
</comments>
</file>

<file path=xl/sharedStrings.xml><?xml version="1.0" encoding="utf-8"?>
<sst xmlns="http://schemas.openxmlformats.org/spreadsheetml/2006/main" count="395" uniqueCount="214">
  <si>
    <t xml:space="preserve">DENOMINATION </t>
  </si>
  <si>
    <t>RELATION AVEC LA CAF</t>
  </si>
  <si>
    <t>A</t>
  </si>
  <si>
    <t>B</t>
  </si>
  <si>
    <t>D</t>
  </si>
  <si>
    <t>C</t>
  </si>
  <si>
    <t>NOM DE L'ACCUEIL DE LOISIRS</t>
  </si>
  <si>
    <t>Toussaint</t>
  </si>
  <si>
    <t>TOTAL ACTIVITES 
EXTRA SCOLAIRES</t>
  </si>
  <si>
    <t>Noël</t>
  </si>
  <si>
    <t>D'</t>
  </si>
  <si>
    <t>Le</t>
  </si>
  <si>
    <t>E</t>
  </si>
  <si>
    <t>*</t>
  </si>
  <si>
    <r>
      <t xml:space="preserve">Nombre de </t>
    </r>
    <r>
      <rPr>
        <b/>
        <sz val="10"/>
        <rFont val="Arial"/>
        <family val="2"/>
      </rPr>
      <t>jours</t>
    </r>
    <r>
      <rPr>
        <sz val="10"/>
        <rFont val="Arial"/>
        <family val="2"/>
      </rPr>
      <t xml:space="preserve"> d'ouverture dans l'année</t>
    </r>
  </si>
  <si>
    <t>MERCREDI</t>
  </si>
  <si>
    <t>SAMEDI</t>
  </si>
  <si>
    <t>AUTRES</t>
  </si>
  <si>
    <t>* Indiquer les dates des différents séjours</t>
  </si>
  <si>
    <t>NOMBRE TOTAL DE JOURS D'OUVERTURE</t>
  </si>
  <si>
    <t>ACCUEIL DE LOISIRS</t>
  </si>
  <si>
    <t xml:space="preserve"> - 6 ans</t>
  </si>
  <si>
    <t>6 - 11 ans</t>
  </si>
  <si>
    <t>12 - 17 ans</t>
  </si>
  <si>
    <t>ACTIVITES                                   
EXTRA SCOLAIRES  
ACCUEIL DE LOISIRS</t>
  </si>
  <si>
    <r>
      <t xml:space="preserve">D </t>
    </r>
    <r>
      <rPr>
        <sz val="8"/>
        <rFont val="Arial"/>
        <family val="2"/>
      </rPr>
      <t>=</t>
    </r>
    <r>
      <rPr>
        <b/>
        <sz val="8"/>
        <rFont val="Arial"/>
        <family val="2"/>
      </rPr>
      <t xml:space="preserve"> A </t>
    </r>
    <r>
      <rPr>
        <sz val="8"/>
        <rFont val="Arial"/>
        <family val="2"/>
      </rPr>
      <t>x</t>
    </r>
    <r>
      <rPr>
        <b/>
        <sz val="8"/>
        <rFont val="Arial"/>
        <family val="2"/>
      </rPr>
      <t xml:space="preserve"> B x C</t>
    </r>
  </si>
  <si>
    <r>
      <t xml:space="preserve">Capacité d'accueil en </t>
    </r>
    <r>
      <rPr>
        <b/>
        <sz val="10"/>
        <rFont val="Arial"/>
        <family val="2"/>
      </rPr>
      <t>heures</t>
    </r>
  </si>
  <si>
    <t>Printemps</t>
  </si>
  <si>
    <t>Hiver</t>
  </si>
  <si>
    <t>Total Petites Vacances</t>
  </si>
  <si>
    <t>ACCUEIL DE LOISIRS 
VACANCES</t>
  </si>
  <si>
    <t xml:space="preserve">ACTIVITES                                   
EXTRA SCOLAIRES  </t>
  </si>
  <si>
    <t>ACTIVITES                                   
EXTRA SCOLAIRES  
PETITES VACANCES</t>
  </si>
  <si>
    <t>Nombre d'enfants déclarés DDCSPP dans la limite des fiches complémentaires</t>
  </si>
  <si>
    <r>
      <t xml:space="preserve">Nombre de </t>
    </r>
    <r>
      <rPr>
        <b/>
        <sz val="8"/>
        <rFont val="Arial"/>
        <family val="2"/>
      </rPr>
      <t>jours</t>
    </r>
    <r>
      <rPr>
        <sz val="8"/>
        <rFont val="Arial"/>
        <family val="2"/>
      </rPr>
      <t xml:space="preserve"> d'ouverture dans l'année</t>
    </r>
  </si>
  <si>
    <t>Capacité d'accueil en journées enfants</t>
  </si>
  <si>
    <r>
      <t xml:space="preserve">C </t>
    </r>
    <r>
      <rPr>
        <sz val="8"/>
        <rFont val="Arial"/>
        <family val="2"/>
      </rPr>
      <t>=</t>
    </r>
    <r>
      <rPr>
        <b/>
        <sz val="8"/>
        <rFont val="Arial"/>
        <family val="2"/>
      </rPr>
      <t xml:space="preserve"> A </t>
    </r>
    <r>
      <rPr>
        <sz val="8"/>
        <rFont val="Arial"/>
        <family val="2"/>
      </rPr>
      <t>x</t>
    </r>
    <r>
      <rPr>
        <b/>
        <sz val="8"/>
        <rFont val="Arial"/>
        <family val="2"/>
      </rPr>
      <t xml:space="preserve"> B </t>
    </r>
  </si>
  <si>
    <t>Séjours  
Petites
 Vacances 
Maximum 
5 nuits 
-
 6 jours</t>
  </si>
  <si>
    <t>ACTIVITES                                   
EXTRA SCOLAIRES  
ETE</t>
  </si>
  <si>
    <t>Séjours  
ETE
Maximum 
5 nuits 
-
 6 jours</t>
  </si>
  <si>
    <t>Total 
ETE</t>
  </si>
  <si>
    <t>TOTAL DES PRESENCES  EN HEURES</t>
  </si>
  <si>
    <t>MERCREDI ET SAMEDI ET AUTRES</t>
  </si>
  <si>
    <t>ANNEE</t>
  </si>
  <si>
    <t>Nom de l'accueil de loisirs</t>
  </si>
  <si>
    <t>Adresse
de l'accueil de loisirs</t>
  </si>
  <si>
    <t>Numéro d'enregistrement DDCSPP
de l'accueil de loisirs</t>
  </si>
  <si>
    <t>Nom de l'organisateur</t>
  </si>
  <si>
    <t>Adresse 
de l'organisateur</t>
  </si>
  <si>
    <t xml:space="preserve">Nom et qualité de la personne 
chargée des contacts avec la Caf </t>
  </si>
  <si>
    <t xml:space="preserve">Téléphone </t>
  </si>
  <si>
    <t xml:space="preserve">Télécopie </t>
  </si>
  <si>
    <t xml:space="preserve">Jours et heures de disponibilité  </t>
  </si>
  <si>
    <t>Nombre d'heures d'ouverture par jour</t>
  </si>
  <si>
    <t>TOTAL PMS
de Janvier à Décembre</t>
  </si>
  <si>
    <t>Nombre de jours d'ouverture dans l'année</t>
  </si>
  <si>
    <t>Capacité d'accueil en heures</t>
  </si>
  <si>
    <r>
      <t xml:space="preserve">D </t>
    </r>
    <r>
      <rPr>
        <sz val="9"/>
        <rFont val="Arial"/>
        <family val="2"/>
      </rPr>
      <t>=</t>
    </r>
    <r>
      <rPr>
        <b/>
        <sz val="9"/>
        <rFont val="Arial"/>
        <family val="2"/>
      </rPr>
      <t xml:space="preserve"> A </t>
    </r>
    <r>
      <rPr>
        <sz val="9"/>
        <rFont val="Arial"/>
        <family val="2"/>
      </rPr>
      <t>x</t>
    </r>
    <r>
      <rPr>
        <b/>
        <sz val="9"/>
        <rFont val="Arial"/>
        <family val="2"/>
      </rPr>
      <t xml:space="preserve"> B x C</t>
    </r>
  </si>
  <si>
    <r>
      <t>E = D</t>
    </r>
    <r>
      <rPr>
        <sz val="9"/>
        <rFont val="Arial"/>
        <family val="2"/>
      </rPr>
      <t xml:space="preserve"> x</t>
    </r>
    <r>
      <rPr>
        <b/>
        <sz val="9"/>
        <rFont val="Arial"/>
        <family val="2"/>
      </rPr>
      <t xml:space="preserve"> 10</t>
    </r>
  </si>
  <si>
    <t>E' = D' x 10</t>
  </si>
  <si>
    <t>NOMBRE D'HEURES OUVERTURE PAR JOUR</t>
  </si>
  <si>
    <t xml:space="preserve"> ETE
(séjours inclus)</t>
  </si>
  <si>
    <t>PETITES 
VACANCES
(séjours inclus)</t>
  </si>
  <si>
    <t>préciser les jours</t>
  </si>
  <si>
    <t>EVOLUTION DE L'ACTIVITE</t>
  </si>
  <si>
    <t>Exercice</t>
  </si>
  <si>
    <t>Accueil de loisirs :</t>
  </si>
  <si>
    <t>Période de fonctionnement :         du</t>
  </si>
  <si>
    <t>au</t>
  </si>
  <si>
    <t>CHARGES</t>
  </si>
  <si>
    <t>PRODUITS</t>
  </si>
  <si>
    <t>N°</t>
  </si>
  <si>
    <t>INTITULE DE COMPTE</t>
  </si>
  <si>
    <t>MONTANT</t>
  </si>
  <si>
    <t>Fournitures non stockables (eau, gaz, électricité)</t>
  </si>
  <si>
    <t>Carburants</t>
  </si>
  <si>
    <t>Fournitures d'entretien et de petit équipement (matériel éducatif)</t>
  </si>
  <si>
    <t>Produits des activités annexes</t>
  </si>
  <si>
    <t>Fourniture administrative et de bureau</t>
  </si>
  <si>
    <t xml:space="preserve">TOTAL VENTES ET PRESTATIONS DE SERVICE     </t>
  </si>
  <si>
    <t>Fournitures alimentaires</t>
  </si>
  <si>
    <t xml:space="preserve">Subvention Etat </t>
  </si>
  <si>
    <t>Autre fournitures</t>
  </si>
  <si>
    <t>Subvention région</t>
  </si>
  <si>
    <t>Fournitures d'activités</t>
  </si>
  <si>
    <t>Subvention département</t>
  </si>
  <si>
    <t xml:space="preserve">TOTAL ACHATS           </t>
  </si>
  <si>
    <t>Subvention communale</t>
  </si>
  <si>
    <t>Sous traitances générales</t>
  </si>
  <si>
    <t>Subvention exploitation organismes nationaux dont Ps Msa</t>
  </si>
  <si>
    <t>Redevance de crédit-bail</t>
  </si>
  <si>
    <t>Subvention exploitation Caf</t>
  </si>
  <si>
    <t>Locations mobilières et immobilières, charges locatives</t>
  </si>
  <si>
    <t>Subvention exploitation EPCI (intercommunalité)</t>
  </si>
  <si>
    <t>Entretien, réparations, maintenances</t>
  </si>
  <si>
    <t>Subvention exploitation entreprise</t>
  </si>
  <si>
    <t>Primes d'assurances</t>
  </si>
  <si>
    <t>Subvention autre entité publique</t>
  </si>
  <si>
    <t>Etudes et recherches</t>
  </si>
  <si>
    <t xml:space="preserve">TOTAL SUBVENTIONS DE FONCTIONNEMENT     </t>
  </si>
  <si>
    <t>Documentations générales / Séminaires</t>
  </si>
  <si>
    <t>Collectes et Dons</t>
  </si>
  <si>
    <t>Services extérieurs divers</t>
  </si>
  <si>
    <t>Cotisations des adhérents</t>
  </si>
  <si>
    <t xml:space="preserve">TOTAL SERVICES EXTERIEURS        </t>
  </si>
  <si>
    <t xml:space="preserve">Autres produits divers de gestion courante </t>
  </si>
  <si>
    <t>Personnel extérieur à l'Association</t>
  </si>
  <si>
    <t>TOTAL AUTRES PRODUITS DE GESTION COURANTE</t>
  </si>
  <si>
    <t>Rémunération d'intermédiaires et honoraires</t>
  </si>
  <si>
    <t>Produits financiers</t>
  </si>
  <si>
    <t>Publicité, information et publications</t>
  </si>
  <si>
    <t>TOTAL PRODUITS FINANCIERS</t>
  </si>
  <si>
    <t>Transports de biens et transports collectifs du personnel</t>
  </si>
  <si>
    <t>Produits exceptionnels sur opérations de gestion</t>
  </si>
  <si>
    <t>Transports des enfants</t>
  </si>
  <si>
    <t>Produits sur exercices antérieurs</t>
  </si>
  <si>
    <t>Déplacements, missions et réceptions</t>
  </si>
  <si>
    <t>Produits des cessions d'éléments d'actif</t>
  </si>
  <si>
    <t>Frais Postaux et de Télécommunications</t>
  </si>
  <si>
    <t>Quote-part des subventions d'investissement virées au résultat de l'exercice</t>
  </si>
  <si>
    <t>Services bancaires et assimilés</t>
  </si>
  <si>
    <t>Autres produits exceptionnels</t>
  </si>
  <si>
    <t>Cotisations (fédérations, conventions collectives...)</t>
  </si>
  <si>
    <t>TOTAL PRODUITS EXCEPTIONNELS</t>
  </si>
  <si>
    <t>Formation des bénévoles</t>
  </si>
  <si>
    <t xml:space="preserve">Reprise sur amortissements </t>
  </si>
  <si>
    <t>Formation des salariés</t>
  </si>
  <si>
    <t>Reprise sur provisions</t>
  </si>
  <si>
    <t>Frais de recrutement du personnel</t>
  </si>
  <si>
    <t>Report des ressources non utilisées sur exercices antérieurs</t>
  </si>
  <si>
    <t>Autres services extérieurs divers</t>
  </si>
  <si>
    <t>TOTAL REPRISE SUR AMORTISSEMENTS ET PROVISIONS</t>
  </si>
  <si>
    <t>TOTAL AUTRES SERVICES EXTERIEURS</t>
  </si>
  <si>
    <t>Emplois aidés (Cnasea, Fonjep…)</t>
  </si>
  <si>
    <t>Impôts taxes et versements assimilés sur rémunérations (administration des impôts) : taxe sur salaires payés</t>
  </si>
  <si>
    <t>Remboursements indemnités journalières</t>
  </si>
  <si>
    <t>Impôts taxes et versements assimilés sur rémunérations (autres organismes) : formation continue</t>
  </si>
  <si>
    <t>Autres rembousements</t>
  </si>
  <si>
    <t>63 A</t>
  </si>
  <si>
    <t>TOTAL IMPOTS, TAXES LIES AUX FRAIS DE PERSONNEL</t>
  </si>
  <si>
    <t>TOTAL TRANSFERTS DE CHARGES</t>
  </si>
  <si>
    <t>Autres impôts taxes et versements assimilés (administration des impôts) : taxe foncière, carte grise…</t>
  </si>
  <si>
    <t>Autres impôts taxes et versements assimilés (autres organismes)</t>
  </si>
  <si>
    <t>63 B</t>
  </si>
  <si>
    <t>TOTAL AUTRES IMPOTS ET TAXES</t>
  </si>
  <si>
    <t xml:space="preserve">Salaires et appointements bruts </t>
  </si>
  <si>
    <t>Congés payés</t>
  </si>
  <si>
    <t xml:space="preserve">Primes et gratifications </t>
  </si>
  <si>
    <t>Charges patronales</t>
  </si>
  <si>
    <t>Autres charges patronales</t>
  </si>
  <si>
    <t xml:space="preserve">TOTAL CHARGES DE PERSONNEL     </t>
  </si>
  <si>
    <t>Pertes sur créances irrécouvrables</t>
  </si>
  <si>
    <t>Autres charges</t>
  </si>
  <si>
    <t xml:space="preserve">TOTAL AUTRES CHARGES DE GESTION COURANTE     </t>
  </si>
  <si>
    <t>Intérêts des emprunts</t>
  </si>
  <si>
    <t>Agios, intérêts bancaires</t>
  </si>
  <si>
    <t>Autres charges financières</t>
  </si>
  <si>
    <t xml:space="preserve">TOTAL CHARGES FINANCIERES     </t>
  </si>
  <si>
    <t>Charges exceptionnelles sur opérations de gestion</t>
  </si>
  <si>
    <t>Valeurs comptables des éléments d'actif cédés</t>
  </si>
  <si>
    <t xml:space="preserve">TOTAL CHARGES EXCEPTIONNELLES     </t>
  </si>
  <si>
    <t xml:space="preserve">Dotations aux amortissements </t>
  </si>
  <si>
    <t>Dotations aux provisions</t>
  </si>
  <si>
    <t>Engagements à réaliser sur ressources affectées</t>
  </si>
  <si>
    <t xml:space="preserve">TOTAL DOTATIONS AUX AMORTISSEMENTS, AUX PROVISIONS ET ENGAGEMENTS      </t>
  </si>
  <si>
    <t>IMPOTS SUR LES BENEFICES</t>
  </si>
  <si>
    <t xml:space="preserve">SOUS TOTAL 1    </t>
  </si>
  <si>
    <t>SOUS TOTAL 1'</t>
  </si>
  <si>
    <t>MISE A DISPOSITION GRATUITE (voir tableau feuille suivante)</t>
  </si>
  <si>
    <t>MISE A DISPOSITION GRATUITE</t>
  </si>
  <si>
    <t>SOUS TOTAL 2</t>
  </si>
  <si>
    <t>SOUS TOTAL 2'</t>
  </si>
  <si>
    <t>TOTAL (1 + 2)</t>
  </si>
  <si>
    <t>TOTAL (1' + 2')</t>
  </si>
  <si>
    <t/>
  </si>
  <si>
    <t>afc.cafrodez@caf.cnafmail.fr</t>
  </si>
  <si>
    <t>EVALUATION DE VOS MISES A DISPOSITION</t>
  </si>
  <si>
    <t>Les mises à disposition ou charges supplétives (déduction faite des aides) sont des charges qui ont fait à l'origine l'objet d'un règlement financier par un tiers (exemples : salaires, entretien de locaux payés  par une mairie)</t>
  </si>
  <si>
    <t>Mise à disposition gratuite</t>
  </si>
  <si>
    <t>Montant</t>
  </si>
  <si>
    <t>Mode de calcul</t>
  </si>
  <si>
    <t>Valorisations de locaux mis à disposition</t>
  </si>
  <si>
    <t>Valorisations des fluides pris en charge</t>
  </si>
  <si>
    <t>Valorisations du personnel mis à disposition</t>
  </si>
  <si>
    <t>Autres prestations valorisées</t>
  </si>
  <si>
    <t>Total</t>
  </si>
  <si>
    <t>Fait à</t>
  </si>
  <si>
    <t xml:space="preserve">DONNEES REALISEES </t>
  </si>
  <si>
    <t>ACCUEIL DE LOISIRS EXTRASCOLAIRE</t>
  </si>
  <si>
    <r>
      <t xml:space="preserve">N° de dossier Sias
</t>
    </r>
    <r>
      <rPr>
        <b/>
        <sz val="9"/>
        <rFont val="Arial"/>
        <family val="2"/>
      </rPr>
      <t>(ce numéro se trouve sur la convention)</t>
    </r>
  </si>
  <si>
    <t>BUDGET REALISE</t>
  </si>
  <si>
    <t>DONNEES REALISEES</t>
  </si>
  <si>
    <t>Juillet</t>
  </si>
  <si>
    <t>Août</t>
  </si>
  <si>
    <t>Septembre</t>
  </si>
  <si>
    <t>TOTAL ÉTÉ</t>
  </si>
  <si>
    <t>TOTAL PETITES VACANCES</t>
  </si>
  <si>
    <t>PRESENCES REALISEES
EN HEURES</t>
  </si>
  <si>
    <r>
      <t xml:space="preserve">Total des présences réalisées en </t>
    </r>
    <r>
      <rPr>
        <b/>
        <sz val="9"/>
        <rFont val="Arial"/>
        <family val="2"/>
      </rPr>
      <t>jours</t>
    </r>
  </si>
  <si>
    <r>
      <t xml:space="preserve">Total des présences réalisées en </t>
    </r>
    <r>
      <rPr>
        <b/>
        <sz val="9"/>
        <rFont val="Arial"/>
        <family val="2"/>
      </rPr>
      <t>heures</t>
    </r>
  </si>
  <si>
    <t xml:space="preserve">PRESENCES REALISEES
EN HEURES </t>
  </si>
  <si>
    <t>Nom et qualité du signataire (Président, Maire)</t>
  </si>
  <si>
    <t>Je certifie sur l'honneur la sincérité des renseignements indiqués ci-dessus qui déterminent le droit à la prestation de service</t>
  </si>
  <si>
    <t xml:space="preserve"> * la signature n'est pas nécessaire si le document est transmis à la Caf par le biais de votre adresse mail certifiée</t>
  </si>
  <si>
    <r>
      <t>Signature</t>
    </r>
    <r>
      <rPr>
        <b/>
        <sz val="12"/>
        <rFont val="Arial"/>
        <family val="2"/>
      </rPr>
      <t xml:space="preserve"> *</t>
    </r>
    <r>
      <rPr>
        <sz val="10"/>
        <rFont val="Arial"/>
        <family val="2"/>
      </rPr>
      <t xml:space="preserve">
</t>
    </r>
  </si>
  <si>
    <t>Présences réalisées en heures</t>
  </si>
  <si>
    <t>TOTAL DES PRESENCES EN HEURES</t>
  </si>
  <si>
    <t>Participations des usagers</t>
  </si>
  <si>
    <t>Prestation de Service Caf</t>
  </si>
  <si>
    <t>REALISE
de JANVIER
à JUILLET
2015</t>
  </si>
  <si>
    <t>REALISE
de SEPTEMBRE
à DECEMBRE
2015</t>
  </si>
  <si>
    <t>Document à retourner à partir de votre adresse mail certifiée à :</t>
  </si>
  <si>
    <t>Nous allons comparer vos données réalisées 2016 avec les données réalisées 2015.
Afin d'éviter du retard dans le traitement de votre dossier, merci de justifier tout écart d'activité supérieur à 10%.</t>
  </si>
  <si>
    <t>MONTANT PS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</si>
</sst>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7"/>
      <name val="Arial"/>
      <family val="2"/>
    </font>
    <font>
      <b/>
      <sz val="7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3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8"/>
      <color indexed="48"/>
      <name val="Arial"/>
      <family val="2"/>
    </font>
    <font>
      <b/>
      <sz val="20"/>
      <color indexed="48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7"/>
      <name val="Arial"/>
      <family val="2"/>
    </font>
    <font>
      <b/>
      <sz val="20"/>
      <color indexed="10"/>
      <name val="Arial"/>
      <family val="2"/>
    </font>
    <font>
      <b/>
      <u/>
      <sz val="14"/>
      <name val="Arial"/>
      <family val="2"/>
    </font>
    <font>
      <b/>
      <sz val="16"/>
      <color indexed="12"/>
      <name val="Arial"/>
      <family val="2"/>
    </font>
    <font>
      <b/>
      <i/>
      <sz val="16"/>
      <color indexed="12"/>
      <name val="Arial"/>
      <family val="2"/>
    </font>
    <font>
      <b/>
      <sz val="15"/>
      <color indexed="10"/>
      <name val="Arial"/>
      <family val="2"/>
    </font>
    <font>
      <sz val="10"/>
      <color indexed="14"/>
      <name val="Arial"/>
      <family val="2"/>
    </font>
    <font>
      <b/>
      <u/>
      <sz val="16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name val="Calibri"/>
      <family val="2"/>
    </font>
    <font>
      <u/>
      <sz val="14"/>
      <color indexed="12"/>
      <name val="Arial"/>
      <family val="2"/>
    </font>
    <font>
      <b/>
      <sz val="11"/>
      <color rgb="FF3366FF"/>
      <name val="Arial"/>
      <family val="2"/>
    </font>
    <font>
      <sz val="14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575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4" fontId="11" fillId="0" borderId="0" xfId="0" applyNumberFormat="1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4" fontId="0" fillId="0" borderId="5" xfId="0" quotePrefix="1" applyNumberFormat="1" applyBorder="1" applyAlignment="1" applyProtection="1">
      <alignment horizontal="center" vertical="center"/>
    </xf>
    <xf numFmtId="4" fontId="19" fillId="0" borderId="6" xfId="0" applyNumberFormat="1" applyFont="1" applyBorder="1" applyAlignment="1" applyProtection="1">
      <alignment horizontal="center" vertical="center"/>
    </xf>
    <xf numFmtId="4" fontId="0" fillId="0" borderId="7" xfId="0" quotePrefix="1" applyNumberFormat="1" applyBorder="1" applyAlignment="1" applyProtection="1">
      <alignment horizontal="center" vertical="center"/>
    </xf>
    <xf numFmtId="4" fontId="0" fillId="0" borderId="6" xfId="0" quotePrefix="1" applyNumberFormat="1" applyBorder="1" applyAlignment="1" applyProtection="1">
      <alignment horizontal="center" vertical="center"/>
    </xf>
    <xf numFmtId="4" fontId="11" fillId="0" borderId="8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4" fontId="0" fillId="0" borderId="9" xfId="0" quotePrefix="1" applyNumberFormat="1" applyBorder="1" applyAlignment="1" applyProtection="1">
      <alignment horizontal="center" vertical="center"/>
    </xf>
    <xf numFmtId="4" fontId="19" fillId="0" borderId="1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4" fontId="0" fillId="0" borderId="10" xfId="0" quotePrefix="1" applyNumberFormat="1" applyBorder="1" applyAlignment="1" applyProtection="1">
      <alignment horizontal="center" vertical="center"/>
    </xf>
    <xf numFmtId="4" fontId="19" fillId="0" borderId="5" xfId="0" applyNumberFormat="1" applyFont="1" applyBorder="1" applyAlignment="1" applyProtection="1">
      <alignment horizontal="center" vertical="center"/>
    </xf>
    <xf numFmtId="4" fontId="19" fillId="0" borderId="9" xfId="0" applyNumberFormat="1" applyFont="1" applyBorder="1" applyAlignment="1" applyProtection="1">
      <alignment horizontal="center" vertical="center"/>
    </xf>
    <xf numFmtId="4" fontId="0" fillId="0" borderId="15" xfId="0" quotePrefix="1" applyNumberFormat="1" applyBorder="1" applyAlignment="1" applyProtection="1">
      <alignment horizontal="center" vertical="center"/>
    </xf>
    <xf numFmtId="4" fontId="19" fillId="0" borderId="15" xfId="0" applyNumberFormat="1" applyFont="1" applyBorder="1" applyAlignment="1" applyProtection="1">
      <alignment horizontal="center" vertical="center"/>
    </xf>
    <xf numFmtId="4" fontId="19" fillId="0" borderId="7" xfId="0" applyNumberFormat="1" applyFont="1" applyBorder="1" applyAlignment="1" applyProtection="1">
      <alignment horizontal="center" vertical="center"/>
    </xf>
    <xf numFmtId="4" fontId="0" fillId="0" borderId="16" xfId="0" quotePrefix="1" applyNumberFormat="1" applyBorder="1" applyAlignment="1" applyProtection="1">
      <alignment horizontal="center" vertical="center"/>
    </xf>
    <xf numFmtId="4" fontId="19" fillId="0" borderId="16" xfId="0" applyNumberFormat="1" applyFont="1" applyBorder="1" applyAlignment="1" applyProtection="1">
      <alignment horizontal="center" vertical="center"/>
    </xf>
    <xf numFmtId="4" fontId="0" fillId="0" borderId="17" xfId="0" quotePrefix="1" applyNumberFormat="1" applyBorder="1" applyAlignment="1" applyProtection="1">
      <alignment horizontal="center" vertical="center"/>
    </xf>
    <xf numFmtId="4" fontId="19" fillId="0" borderId="17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6" fillId="0" borderId="0" xfId="0" applyFont="1" applyAlignment="1" applyProtection="1"/>
    <xf numFmtId="0" fontId="27" fillId="0" borderId="0" xfId="0" applyFont="1" applyAlignment="1" applyProtection="1"/>
    <xf numFmtId="0" fontId="12" fillId="0" borderId="8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horizontal="center" vertical="center"/>
    </xf>
    <xf numFmtId="0" fontId="28" fillId="0" borderId="0" xfId="2" applyFont="1" applyAlignment="1" applyProtection="1">
      <alignment horizontal="left" vertical="center"/>
    </xf>
    <xf numFmtId="0" fontId="19" fillId="0" borderId="0" xfId="0" applyFont="1" applyBorder="1" applyProtection="1"/>
    <xf numFmtId="0" fontId="29" fillId="0" borderId="0" xfId="0" applyFont="1" applyAlignment="1" applyProtection="1">
      <alignment vertical="center" wrapText="1"/>
    </xf>
    <xf numFmtId="0" fontId="22" fillId="0" borderId="0" xfId="2" applyAlignment="1" applyProtection="1"/>
    <xf numFmtId="0" fontId="15" fillId="0" borderId="0" xfId="0" applyFont="1" applyFill="1" applyAlignment="1" applyProtection="1">
      <alignment horizontal="right"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0" fillId="0" borderId="18" xfId="0" quotePrefix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4" fontId="1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quotePrefix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1" fillId="0" borderId="18" xfId="0" quotePrefix="1" applyFont="1" applyFill="1" applyBorder="1" applyAlignment="1" applyProtection="1">
      <alignment horizontal="center" vertical="center"/>
    </xf>
    <xf numFmtId="4" fontId="11" fillId="0" borderId="18" xfId="0" applyNumberFormat="1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4" fontId="11" fillId="0" borderId="20" xfId="0" applyNumberFormat="1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1" fillId="0" borderId="33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0" fillId="0" borderId="33" xfId="0" quotePrefix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4" fontId="11" fillId="0" borderId="29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8" fillId="0" borderId="3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1" fillId="0" borderId="38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4" fontId="19" fillId="0" borderId="22" xfId="0" applyNumberFormat="1" applyFont="1" applyFill="1" applyBorder="1" applyAlignment="1" applyProtection="1">
      <alignment horizontal="center" vertical="center"/>
    </xf>
    <xf numFmtId="2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4" fontId="19" fillId="0" borderId="25" xfId="0" applyNumberFormat="1" applyFont="1" applyFill="1" applyBorder="1" applyAlignment="1" applyProtection="1">
      <alignment horizontal="center" vertical="center"/>
    </xf>
    <xf numFmtId="0" fontId="0" fillId="0" borderId="41" xfId="0" quotePrefix="1" applyFill="1" applyBorder="1" applyAlignment="1" applyProtection="1">
      <alignment horizontal="center" vertical="center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2" fontId="1" fillId="0" borderId="43" xfId="0" applyNumberFormat="1" applyFont="1" applyFill="1" applyBorder="1" applyAlignment="1" applyProtection="1">
      <alignment horizontal="center" vertical="center"/>
      <protection locked="0"/>
    </xf>
    <xf numFmtId="4" fontId="1" fillId="0" borderId="43" xfId="0" applyNumberFormat="1" applyFont="1" applyFill="1" applyBorder="1" applyAlignment="1" applyProtection="1">
      <alignment horizontal="center" vertical="center"/>
      <protection locked="0"/>
    </xf>
    <xf numFmtId="4" fontId="19" fillId="0" borderId="4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4" fontId="1" fillId="0" borderId="11" xfId="0" applyNumberFormat="1" applyFont="1" applyFill="1" applyBorder="1" applyAlignment="1" applyProtection="1">
      <alignment horizontal="center" vertical="center"/>
      <protection locked="0"/>
    </xf>
    <xf numFmtId="4" fontId="19" fillId="0" borderId="11" xfId="0" applyNumberFormat="1" applyFont="1" applyFill="1" applyBorder="1" applyAlignment="1" applyProtection="1">
      <alignment horizontal="center" vertical="center"/>
    </xf>
    <xf numFmtId="2" fontId="1" fillId="0" borderId="35" xfId="0" applyNumberFormat="1" applyFont="1" applyFill="1" applyBorder="1" applyAlignment="1" applyProtection="1">
      <alignment horizontal="center" vertical="center"/>
      <protection locked="0"/>
    </xf>
    <xf numFmtId="4" fontId="1" fillId="0" borderId="35" xfId="0" applyNumberFormat="1" applyFont="1" applyFill="1" applyBorder="1" applyAlignment="1" applyProtection="1">
      <alignment horizontal="center" vertical="center"/>
      <protection locked="0"/>
    </xf>
    <xf numFmtId="4" fontId="19" fillId="0" borderId="46" xfId="0" applyNumberFormat="1" applyFont="1" applyFill="1" applyBorder="1" applyAlignment="1" applyProtection="1">
      <alignment horizontal="center" vertical="center"/>
    </xf>
    <xf numFmtId="4" fontId="19" fillId="0" borderId="35" xfId="0" applyNumberFormat="1" applyFont="1" applyFill="1" applyBorder="1" applyAlignment="1" applyProtection="1">
      <alignment horizontal="center" vertical="center"/>
    </xf>
    <xf numFmtId="4" fontId="0" fillId="0" borderId="19" xfId="0" applyNumberFormat="1" applyFill="1" applyBorder="1" applyAlignment="1" applyProtection="1">
      <alignment horizontal="center" vertical="center"/>
      <protection locked="0"/>
    </xf>
    <xf numFmtId="4" fontId="19" fillId="0" borderId="19" xfId="0" applyNumberFormat="1" applyFont="1" applyFill="1" applyBorder="1" applyAlignment="1" applyProtection="1">
      <alignment horizontal="center" vertical="center"/>
    </xf>
    <xf numFmtId="4" fontId="1" fillId="0" borderId="47" xfId="0" applyNumberFormat="1" applyFont="1" applyFill="1" applyBorder="1" applyAlignment="1" applyProtection="1">
      <alignment horizontal="center" vertical="center"/>
      <protection locked="0"/>
    </xf>
    <xf numFmtId="4" fontId="0" fillId="0" borderId="22" xfId="0" applyNumberFormat="1" applyFill="1" applyBorder="1" applyAlignment="1" applyProtection="1">
      <alignment horizontal="center" vertical="center"/>
      <protection locked="0"/>
    </xf>
    <xf numFmtId="4" fontId="1" fillId="0" borderId="48" xfId="0" applyNumberFormat="1" applyFont="1" applyFill="1" applyBorder="1" applyAlignment="1" applyProtection="1">
      <alignment horizontal="center" vertical="center"/>
      <protection locked="0"/>
    </xf>
    <xf numFmtId="4" fontId="0" fillId="0" borderId="25" xfId="0" applyNumberForma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4" fontId="0" fillId="0" borderId="43" xfId="0" applyNumberFormat="1" applyFill="1" applyBorder="1" applyAlignment="1" applyProtection="1">
      <alignment horizontal="center" vertical="center"/>
      <protection locked="0"/>
    </xf>
    <xf numFmtId="4" fontId="19" fillId="0" borderId="43" xfId="0" applyNumberFormat="1" applyFont="1" applyFill="1" applyBorder="1" applyAlignment="1" applyProtection="1">
      <alignment horizontal="center" vertical="center"/>
    </xf>
    <xf numFmtId="4" fontId="1" fillId="0" borderId="49" xfId="0" applyNumberFormat="1" applyFont="1" applyFill="1" applyBorder="1" applyAlignment="1" applyProtection="1">
      <alignment horizontal="center" vertical="center"/>
      <protection locked="0"/>
    </xf>
    <xf numFmtId="4" fontId="0" fillId="0" borderId="11" xfId="0" applyNumberFormat="1" applyFill="1" applyBorder="1" applyAlignment="1" applyProtection="1">
      <alignment horizontal="center" vertical="center"/>
      <protection locked="0"/>
    </xf>
    <xf numFmtId="4" fontId="19" fillId="0" borderId="50" xfId="0" applyNumberFormat="1" applyFont="1" applyFill="1" applyBorder="1" applyAlignment="1" applyProtection="1">
      <alignment horizontal="center" vertical="center"/>
    </xf>
    <xf numFmtId="4" fontId="1" fillId="0" borderId="51" xfId="0" applyNumberFormat="1" applyFont="1" applyFill="1" applyBorder="1" applyAlignment="1" applyProtection="1">
      <alignment horizontal="center" vertical="center"/>
      <protection locked="0"/>
    </xf>
    <xf numFmtId="4" fontId="0" fillId="0" borderId="35" xfId="0" applyNumberFormat="1" applyFill="1" applyBorder="1" applyAlignment="1" applyProtection="1">
      <alignment horizontal="center" vertical="center"/>
      <protection locked="0"/>
    </xf>
    <xf numFmtId="4" fontId="1" fillId="0" borderId="52" xfId="0" applyNumberFormat="1" applyFont="1" applyFill="1" applyBorder="1" applyAlignment="1" applyProtection="1">
      <alignment horizontal="center" vertical="center"/>
      <protection locked="0"/>
    </xf>
    <xf numFmtId="4" fontId="0" fillId="0" borderId="22" xfId="0" applyNumberFormat="1" applyFill="1" applyBorder="1" applyAlignment="1" applyProtection="1">
      <alignment horizontal="center" vertical="center"/>
    </xf>
    <xf numFmtId="4" fontId="0" fillId="0" borderId="13" xfId="0" applyNumberFormat="1" applyFill="1" applyBorder="1" applyAlignment="1" applyProtection="1">
      <alignment horizontal="center" vertical="center"/>
    </xf>
    <xf numFmtId="0" fontId="0" fillId="0" borderId="0" xfId="0" quotePrefix="1" applyFill="1" applyBorder="1" applyAlignment="1" applyProtection="1">
      <alignment horizontal="center" vertical="center"/>
    </xf>
    <xf numFmtId="0" fontId="0" fillId="0" borderId="27" xfId="0" quotePrefix="1" applyFill="1" applyBorder="1" applyAlignment="1" applyProtection="1">
      <alignment horizontal="center" vertical="center"/>
    </xf>
    <xf numFmtId="2" fontId="0" fillId="0" borderId="19" xfId="0" quotePrefix="1" applyNumberFormat="1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2" fontId="0" fillId="0" borderId="22" xfId="0" applyNumberFormat="1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2" fontId="0" fillId="0" borderId="13" xfId="0" applyNumberForma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4" fontId="0" fillId="0" borderId="19" xfId="0" quotePrefix="1" applyNumberFormat="1" applyFill="1" applyBorder="1" applyAlignment="1" applyProtection="1">
      <alignment horizontal="center" vertical="center"/>
    </xf>
    <xf numFmtId="4" fontId="11" fillId="0" borderId="22" xfId="0" applyNumberFormat="1" applyFont="1" applyFill="1" applyBorder="1" applyAlignment="1" applyProtection="1">
      <alignment horizontal="center" vertical="center"/>
    </xf>
    <xf numFmtId="4" fontId="11" fillId="0" borderId="19" xfId="0" applyNumberFormat="1" applyFont="1" applyFill="1" applyBorder="1" applyAlignment="1" applyProtection="1">
      <alignment horizontal="center" vertical="center"/>
    </xf>
    <xf numFmtId="4" fontId="11" fillId="0" borderId="25" xfId="0" applyNumberFormat="1" applyFont="1" applyFill="1" applyBorder="1" applyAlignment="1" applyProtection="1">
      <alignment horizontal="center" vertical="center"/>
    </xf>
    <xf numFmtId="3" fontId="1" fillId="0" borderId="14" xfId="0" applyNumberFormat="1" applyFont="1" applyFill="1" applyBorder="1" applyAlignment="1" applyProtection="1">
      <alignment horizontal="center" vertical="center"/>
      <protection locked="0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3" fontId="1" fillId="0" borderId="24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/>
    </xf>
    <xf numFmtId="0" fontId="19" fillId="0" borderId="39" xfId="0" applyFont="1" applyFill="1" applyBorder="1" applyAlignment="1" applyProtection="1">
      <alignment horizontal="center" vertical="center"/>
      <protection locked="0"/>
    </xf>
    <xf numFmtId="0" fontId="19" fillId="0" borderId="40" xfId="0" applyFont="1" applyFill="1" applyBorder="1" applyAlignment="1" applyProtection="1">
      <alignment horizontal="center" vertical="center"/>
      <protection locked="0"/>
    </xf>
    <xf numFmtId="0" fontId="19" fillId="0" borderId="54" xfId="0" applyFont="1" applyFill="1" applyBorder="1" applyAlignment="1" applyProtection="1">
      <alignment horizontal="center" vertical="center"/>
      <protection locked="0"/>
    </xf>
    <xf numFmtId="4" fontId="11" fillId="0" borderId="55" xfId="0" applyNumberFormat="1" applyFont="1" applyFill="1" applyBorder="1" applyAlignment="1" applyProtection="1">
      <alignment horizontal="center" vertical="center"/>
    </xf>
    <xf numFmtId="4" fontId="11" fillId="0" borderId="56" xfId="0" applyNumberFormat="1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" fontId="11" fillId="0" borderId="48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32" fillId="0" borderId="0" xfId="0" applyFont="1" applyProtection="1"/>
    <xf numFmtId="0" fontId="4" fillId="0" borderId="57" xfId="0" applyFont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4" fontId="10" fillId="0" borderId="0" xfId="0" applyNumberFormat="1" applyFont="1" applyBorder="1" applyAlignment="1" applyProtection="1">
      <alignment vertical="center"/>
    </xf>
    <xf numFmtId="0" fontId="0" fillId="0" borderId="0" xfId="0" applyFill="1" applyAlignment="1" applyProtection="1">
      <alignment horizontal="left" vertical="center" wrapText="1"/>
    </xf>
    <xf numFmtId="0" fontId="36" fillId="0" borderId="0" xfId="0" applyFont="1" applyProtection="1"/>
    <xf numFmtId="0" fontId="9" fillId="0" borderId="0" xfId="0" applyFont="1" applyBorder="1" applyAlignment="1" applyProtection="1">
      <alignment horizontal="right" vertical="center"/>
    </xf>
    <xf numFmtId="4" fontId="9" fillId="0" borderId="0" xfId="0" applyNumberFormat="1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30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horizontal="right" vertical="center" wrapText="1"/>
    </xf>
    <xf numFmtId="0" fontId="31" fillId="0" borderId="0" xfId="0" applyFont="1" applyFill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4" fontId="1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 applyProtection="1">
      <alignment vertical="center" wrapText="1"/>
    </xf>
    <xf numFmtId="4" fontId="14" fillId="0" borderId="20" xfId="0" applyNumberFormat="1" applyFont="1" applyFill="1" applyBorder="1" applyAlignment="1" applyProtection="1">
      <alignment horizontal="right" vertical="center"/>
      <protection locked="0"/>
    </xf>
    <xf numFmtId="4" fontId="14" fillId="0" borderId="20" xfId="0" applyNumberFormat="1" applyFont="1" applyFill="1" applyBorder="1" applyAlignment="1" applyProtection="1">
      <alignment vertical="center"/>
      <protection locked="0"/>
    </xf>
    <xf numFmtId="4" fontId="14" fillId="0" borderId="33" xfId="0" applyNumberFormat="1" applyFont="1" applyFill="1" applyBorder="1" applyAlignment="1" applyProtection="1">
      <alignment vertical="center"/>
      <protection locked="0"/>
    </xf>
    <xf numFmtId="4" fontId="11" fillId="0" borderId="26" xfId="0" applyNumberFormat="1" applyFont="1" applyFill="1" applyBorder="1" applyAlignment="1" applyProtection="1">
      <alignment vertical="center"/>
    </xf>
    <xf numFmtId="4" fontId="14" fillId="0" borderId="58" xfId="0" applyNumberFormat="1" applyFont="1" applyFill="1" applyBorder="1" applyAlignment="1" applyProtection="1">
      <alignment vertical="center"/>
      <protection locked="0"/>
    </xf>
    <xf numFmtId="4" fontId="14" fillId="0" borderId="23" xfId="0" applyNumberFormat="1" applyFont="1" applyFill="1" applyBorder="1" applyAlignment="1" applyProtection="1">
      <alignment vertical="center"/>
      <protection locked="0"/>
    </xf>
    <xf numFmtId="4" fontId="0" fillId="0" borderId="20" xfId="0" applyNumberFormat="1" applyFill="1" applyBorder="1" applyProtection="1">
      <protection locked="0"/>
    </xf>
    <xf numFmtId="4" fontId="11" fillId="0" borderId="26" xfId="0" applyNumberFormat="1" applyFont="1" applyFill="1" applyBorder="1" applyAlignment="1" applyProtection="1">
      <alignment horizontal="right" vertical="center"/>
    </xf>
    <xf numFmtId="4" fontId="14" fillId="0" borderId="58" xfId="0" applyNumberFormat="1" applyFont="1" applyFill="1" applyBorder="1" applyAlignment="1" applyProtection="1">
      <alignment horizontal="right" vertical="center"/>
      <protection locked="0"/>
    </xf>
    <xf numFmtId="0" fontId="14" fillId="0" borderId="34" xfId="0" applyFont="1" applyFill="1" applyBorder="1" applyProtection="1"/>
    <xf numFmtId="0" fontId="14" fillId="0" borderId="35" xfId="0" applyFont="1" applyFill="1" applyBorder="1" applyProtection="1"/>
    <xf numFmtId="4" fontId="14" fillId="0" borderId="33" xfId="0" applyNumberFormat="1" applyFont="1" applyFill="1" applyBorder="1" applyProtection="1"/>
    <xf numFmtId="4" fontId="11" fillId="0" borderId="29" xfId="0" applyNumberFormat="1" applyFont="1" applyFill="1" applyBorder="1" applyAlignment="1" applyProtection="1">
      <alignment horizontal="right" vertical="center" wrapText="1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vertical="center"/>
    </xf>
    <xf numFmtId="4" fontId="14" fillId="0" borderId="33" xfId="0" applyNumberFormat="1" applyFont="1" applyFill="1" applyBorder="1" applyAlignment="1" applyProtection="1">
      <alignment vertical="center"/>
    </xf>
    <xf numFmtId="3" fontId="14" fillId="0" borderId="3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 wrapText="1"/>
    </xf>
    <xf numFmtId="4" fontId="13" fillId="0" borderId="33" xfId="0" applyNumberFormat="1" applyFont="1" applyFill="1" applyBorder="1" applyAlignment="1" applyProtection="1">
      <alignment vertical="center"/>
    </xf>
    <xf numFmtId="0" fontId="14" fillId="0" borderId="34" xfId="0" applyFont="1" applyFill="1" applyBorder="1" applyAlignment="1" applyProtection="1">
      <alignment vertical="center"/>
    </xf>
    <xf numFmtId="4" fontId="13" fillId="0" borderId="59" xfId="0" applyNumberFormat="1" applyFont="1" applyFill="1" applyBorder="1" applyAlignment="1" applyProtection="1">
      <alignment vertical="center"/>
      <protection locked="0"/>
    </xf>
    <xf numFmtId="0" fontId="14" fillId="0" borderId="34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right" vertical="center" wrapText="1"/>
    </xf>
    <xf numFmtId="0" fontId="13" fillId="0" borderId="60" xfId="0" applyFont="1" applyFill="1" applyBorder="1" applyAlignment="1" applyProtection="1">
      <alignment horizontal="center" vertical="center"/>
    </xf>
    <xf numFmtId="0" fontId="12" fillId="0" borderId="61" xfId="0" applyFont="1" applyFill="1" applyBorder="1" applyAlignment="1" applyProtection="1">
      <alignment horizontal="right" vertical="center"/>
    </xf>
    <xf numFmtId="3" fontId="11" fillId="0" borderId="1" xfId="0" applyNumberFormat="1" applyFont="1" applyFill="1" applyBorder="1" applyAlignment="1" applyProtection="1">
      <alignment horizontal="center" vertical="center"/>
    </xf>
    <xf numFmtId="0" fontId="11" fillId="0" borderId="62" xfId="0" applyFont="1" applyFill="1" applyBorder="1" applyAlignment="1" applyProtection="1">
      <alignment vertical="center" wrapText="1"/>
    </xf>
    <xf numFmtId="3" fontId="11" fillId="0" borderId="30" xfId="0" applyNumberFormat="1" applyFont="1" applyFill="1" applyBorder="1" applyAlignment="1" applyProtection="1">
      <alignment horizontal="center" vertical="center"/>
    </xf>
    <xf numFmtId="0" fontId="11" fillId="0" borderId="57" xfId="0" applyFont="1" applyFill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/>
    </xf>
    <xf numFmtId="0" fontId="12" fillId="2" borderId="63" xfId="0" applyFont="1" applyFill="1" applyBorder="1" applyAlignment="1" applyProtection="1">
      <alignment horizontal="center" vertical="center"/>
    </xf>
    <xf numFmtId="0" fontId="12" fillId="2" borderId="64" xfId="0" applyFont="1" applyFill="1" applyBorder="1" applyAlignment="1" applyProtection="1">
      <alignment horizontal="center" vertical="center" wrapText="1"/>
    </xf>
    <xf numFmtId="0" fontId="12" fillId="2" borderId="65" xfId="0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3" fontId="39" fillId="0" borderId="66" xfId="0" applyNumberFormat="1" applyFont="1" applyBorder="1" applyAlignment="1" applyProtection="1">
      <alignment horizontal="center" vertical="center"/>
    </xf>
    <xf numFmtId="0" fontId="39" fillId="0" borderId="67" xfId="0" applyFont="1" applyBorder="1" applyAlignment="1" applyProtection="1">
      <alignment horizontal="center" vertical="center" wrapText="1"/>
    </xf>
    <xf numFmtId="164" fontId="40" fillId="0" borderId="68" xfId="0" applyNumberFormat="1" applyFont="1" applyFill="1" applyBorder="1" applyAlignment="1" applyProtection="1">
      <alignment horizontal="right" vertical="center"/>
      <protection locked="0"/>
    </xf>
    <xf numFmtId="3" fontId="39" fillId="0" borderId="66" xfId="0" applyNumberFormat="1" applyFont="1" applyBorder="1" applyAlignment="1" applyProtection="1">
      <alignment horizontal="center" vertical="center" wrapText="1"/>
    </xf>
    <xf numFmtId="3" fontId="39" fillId="0" borderId="69" xfId="0" applyNumberFormat="1" applyFont="1" applyBorder="1" applyAlignment="1" applyProtection="1">
      <alignment horizontal="center" vertical="center"/>
    </xf>
    <xf numFmtId="0" fontId="39" fillId="0" borderId="70" xfId="0" applyFont="1" applyBorder="1" applyAlignment="1" applyProtection="1">
      <alignment horizontal="center" vertical="center" wrapText="1"/>
    </xf>
    <xf numFmtId="164" fontId="12" fillId="0" borderId="71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19" fillId="0" borderId="0" xfId="0" applyFont="1" applyAlignment="1" applyProtection="1">
      <alignment horizontal="center"/>
    </xf>
    <xf numFmtId="4" fontId="13" fillId="0" borderId="58" xfId="0" applyNumberFormat="1" applyFont="1" applyFill="1" applyBorder="1" applyAlignment="1" applyProtection="1">
      <alignment vertical="center"/>
    </xf>
    <xf numFmtId="14" fontId="0" fillId="0" borderId="0" xfId="0" applyNumberFormat="1" applyProtection="1"/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8" fillId="2" borderId="72" xfId="0" applyFont="1" applyFill="1" applyBorder="1" applyAlignment="1" applyProtection="1">
      <alignment horizontal="center" vertical="center"/>
    </xf>
    <xf numFmtId="0" fontId="8" fillId="2" borderId="61" xfId="0" applyFont="1" applyFill="1" applyBorder="1" applyAlignment="1" applyProtection="1">
      <alignment horizontal="center" vertical="center" wrapText="1"/>
    </xf>
    <xf numFmtId="0" fontId="8" fillId="2" borderId="59" xfId="0" applyFont="1" applyFill="1" applyBorder="1" applyAlignment="1" applyProtection="1">
      <alignment horizontal="center" vertical="center"/>
    </xf>
    <xf numFmtId="0" fontId="8" fillId="2" borderId="73" xfId="0" applyFont="1" applyFill="1" applyBorder="1" applyAlignment="1" applyProtection="1">
      <alignment horizontal="center" vertical="center"/>
    </xf>
    <xf numFmtId="3" fontId="14" fillId="0" borderId="21" xfId="0" applyNumberFormat="1" applyFont="1" applyBorder="1" applyAlignment="1" applyProtection="1">
      <alignment horizontal="center" vertical="center"/>
    </xf>
    <xf numFmtId="0" fontId="14" fillId="0" borderId="74" xfId="0" applyFont="1" applyBorder="1" applyAlignment="1" applyProtection="1">
      <alignment vertical="center" wrapText="1"/>
    </xf>
    <xf numFmtId="1" fontId="14" fillId="0" borderId="39" xfId="0" applyNumberFormat="1" applyFont="1" applyFill="1" applyBorder="1" applyAlignment="1" applyProtection="1">
      <alignment horizontal="center" vertical="center"/>
    </xf>
    <xf numFmtId="0" fontId="14" fillId="0" borderId="74" xfId="0" applyFont="1" applyFill="1" applyBorder="1" applyAlignment="1" applyProtection="1">
      <alignment vertical="center"/>
    </xf>
    <xf numFmtId="1" fontId="14" fillId="0" borderId="21" xfId="0" applyNumberFormat="1" applyFont="1" applyFill="1" applyBorder="1" applyAlignment="1" applyProtection="1">
      <alignment horizontal="center" vertical="center"/>
    </xf>
    <xf numFmtId="4" fontId="11" fillId="0" borderId="29" xfId="0" applyNumberFormat="1" applyFont="1" applyFill="1" applyBorder="1" applyAlignment="1" applyProtection="1">
      <alignment horizontal="right" vertical="center"/>
    </xf>
    <xf numFmtId="3" fontId="14" fillId="0" borderId="39" xfId="0" applyNumberFormat="1" applyFont="1" applyFill="1" applyBorder="1" applyAlignment="1" applyProtection="1">
      <alignment horizontal="center" vertical="center"/>
    </xf>
    <xf numFmtId="3" fontId="14" fillId="0" borderId="21" xfId="0" applyNumberFormat="1" applyFont="1" applyFill="1" applyBorder="1" applyAlignment="1" applyProtection="1">
      <alignment horizontal="center" vertical="center"/>
    </xf>
    <xf numFmtId="0" fontId="14" fillId="0" borderId="74" xfId="0" applyFont="1" applyFill="1" applyBorder="1" applyAlignment="1" applyProtection="1">
      <alignment vertical="center" wrapText="1"/>
    </xf>
    <xf numFmtId="3" fontId="14" fillId="0" borderId="54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62" xfId="0" applyFont="1" applyFill="1" applyBorder="1" applyAlignment="1" applyProtection="1">
      <alignment horizontal="right" vertical="center" wrapText="1"/>
    </xf>
    <xf numFmtId="4" fontId="11" fillId="0" borderId="26" xfId="0" applyNumberFormat="1" applyFont="1" applyFill="1" applyBorder="1" applyAlignment="1" applyProtection="1">
      <alignment horizontal="right" vertical="center" wrapText="1"/>
    </xf>
    <xf numFmtId="0" fontId="11" fillId="0" borderId="62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3" fontId="14" fillId="0" borderId="75" xfId="0" applyNumberFormat="1" applyFont="1" applyFill="1" applyBorder="1" applyAlignment="1" applyProtection="1">
      <alignment horizontal="center" vertical="center"/>
    </xf>
    <xf numFmtId="0" fontId="14" fillId="0" borderId="37" xfId="0" applyFont="1" applyFill="1" applyBorder="1" applyAlignment="1" applyProtection="1">
      <alignment vertical="center"/>
    </xf>
    <xf numFmtId="3" fontId="14" fillId="0" borderId="24" xfId="0" applyNumberFormat="1" applyFont="1" applyFill="1" applyBorder="1" applyAlignment="1" applyProtection="1">
      <alignment horizontal="center" vertical="center"/>
    </xf>
    <xf numFmtId="0" fontId="14" fillId="0" borderId="76" xfId="0" applyFont="1" applyFill="1" applyBorder="1" applyAlignment="1" applyProtection="1">
      <alignment vertical="center"/>
    </xf>
    <xf numFmtId="0" fontId="0" fillId="0" borderId="28" xfId="0" applyFill="1" applyBorder="1" applyProtection="1"/>
    <xf numFmtId="0" fontId="11" fillId="0" borderId="77" xfId="0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right" vertical="center"/>
    </xf>
    <xf numFmtId="4" fontId="11" fillId="0" borderId="26" xfId="0" applyNumberFormat="1" applyFont="1" applyFill="1" applyBorder="1" applyProtection="1"/>
    <xf numFmtId="3" fontId="14" fillId="0" borderId="78" xfId="0" applyNumberFormat="1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vertical="center"/>
    </xf>
    <xf numFmtId="3" fontId="13" fillId="0" borderId="57" xfId="0" applyNumberFormat="1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right" vertical="center" wrapText="1"/>
    </xf>
    <xf numFmtId="4" fontId="11" fillId="0" borderId="29" xfId="0" applyNumberFormat="1" applyFont="1" applyFill="1" applyBorder="1" applyAlignment="1" applyProtection="1">
      <alignment vertical="center"/>
    </xf>
    <xf numFmtId="0" fontId="14" fillId="0" borderId="37" xfId="0" applyFont="1" applyFill="1" applyBorder="1" applyAlignment="1" applyProtection="1">
      <alignment vertical="center" wrapText="1"/>
    </xf>
    <xf numFmtId="0" fontId="14" fillId="0" borderId="28" xfId="0" applyFont="1" applyFill="1" applyBorder="1" applyAlignment="1" applyProtection="1">
      <alignment vertical="center" wrapText="1"/>
    </xf>
    <xf numFmtId="3" fontId="13" fillId="0" borderId="72" xfId="0" applyNumberFormat="1" applyFont="1" applyFill="1" applyBorder="1" applyAlignment="1" applyProtection="1">
      <alignment horizontal="center" vertical="center"/>
    </xf>
    <xf numFmtId="0" fontId="11" fillId="0" borderId="61" xfId="0" applyFont="1" applyFill="1" applyBorder="1" applyAlignment="1" applyProtection="1">
      <alignment horizontal="right" vertical="center" wrapText="1"/>
    </xf>
    <xf numFmtId="4" fontId="13" fillId="0" borderId="59" xfId="0" applyNumberFormat="1" applyFont="1" applyFill="1" applyBorder="1" applyAlignment="1" applyProtection="1">
      <alignment vertical="center"/>
    </xf>
    <xf numFmtId="3" fontId="13" fillId="0" borderId="79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 wrapText="1"/>
    </xf>
    <xf numFmtId="3" fontId="13" fillId="0" borderId="80" xfId="0" applyNumberFormat="1" applyFont="1" applyFill="1" applyBorder="1" applyAlignment="1" applyProtection="1">
      <alignment horizontal="center" vertical="center"/>
    </xf>
    <xf numFmtId="4" fontId="13" fillId="0" borderId="29" xfId="0" applyNumberFormat="1" applyFont="1" applyFill="1" applyBorder="1" applyAlignment="1" applyProtection="1">
      <alignment vertical="center"/>
    </xf>
    <xf numFmtId="0" fontId="7" fillId="0" borderId="60" xfId="0" applyFont="1" applyFill="1" applyBorder="1" applyAlignment="1" applyProtection="1">
      <alignment horizontal="center" vertical="center"/>
    </xf>
    <xf numFmtId="4" fontId="11" fillId="0" borderId="59" xfId="0" applyNumberFormat="1" applyFont="1" applyFill="1" applyBorder="1" applyAlignment="1" applyProtection="1">
      <alignment vertical="center"/>
    </xf>
    <xf numFmtId="4" fontId="8" fillId="0" borderId="60" xfId="0" applyNumberFormat="1" applyFont="1" applyFill="1" applyBorder="1" applyAlignment="1" applyProtection="1">
      <alignment horizontal="center" vertical="center"/>
    </xf>
    <xf numFmtId="4" fontId="8" fillId="0" borderId="61" xfId="0" applyNumberFormat="1" applyFont="1" applyFill="1" applyBorder="1" applyAlignment="1" applyProtection="1">
      <alignment horizontal="center" vertical="center"/>
    </xf>
    <xf numFmtId="4" fontId="8" fillId="0" borderId="81" xfId="0" applyNumberFormat="1" applyFont="1" applyFill="1" applyBorder="1" applyAlignment="1" applyProtection="1">
      <alignment horizontal="center" vertical="center"/>
    </xf>
    <xf numFmtId="0" fontId="11" fillId="0" borderId="75" xfId="0" applyFont="1" applyFill="1" applyBorder="1" applyAlignment="1" applyProtection="1">
      <alignment horizontal="center" vertical="center"/>
    </xf>
    <xf numFmtId="0" fontId="11" fillId="0" borderId="46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right" vertical="center" wrapText="1"/>
    </xf>
    <xf numFmtId="4" fontId="13" fillId="0" borderId="26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right" vertical="center" wrapText="1"/>
    </xf>
    <xf numFmtId="0" fontId="35" fillId="0" borderId="0" xfId="0" applyFont="1" applyFill="1" applyAlignment="1" applyProtection="1">
      <alignment horizontal="center" vertical="center" wrapText="1"/>
    </xf>
    <xf numFmtId="0" fontId="14" fillId="0" borderId="0" xfId="0" applyFont="1" applyProtection="1"/>
    <xf numFmtId="3" fontId="1" fillId="0" borderId="34" xfId="0" applyNumberFormat="1" applyFont="1" applyFill="1" applyBorder="1" applyAlignment="1" applyProtection="1">
      <alignment horizontal="center" vertical="center"/>
      <protection locked="0"/>
    </xf>
    <xf numFmtId="0" fontId="13" fillId="0" borderId="53" xfId="0" applyFont="1" applyFill="1" applyBorder="1" applyAlignment="1" applyProtection="1">
      <alignment horizontal="center" vertical="center" wrapText="1"/>
    </xf>
    <xf numFmtId="4" fontId="19" fillId="0" borderId="82" xfId="0" applyNumberFormat="1" applyFont="1" applyFill="1" applyBorder="1" applyAlignment="1" applyProtection="1">
      <alignment horizontal="center" vertical="center"/>
    </xf>
    <xf numFmtId="4" fontId="19" fillId="0" borderId="28" xfId="0" applyNumberFormat="1" applyFont="1" applyFill="1" applyBorder="1" applyAlignment="1" applyProtection="1">
      <alignment horizontal="center" vertical="center"/>
    </xf>
    <xf numFmtId="4" fontId="19" fillId="0" borderId="27" xfId="0" applyNumberFormat="1" applyFont="1" applyFill="1" applyBorder="1" applyAlignment="1" applyProtection="1">
      <alignment horizontal="center" vertical="center"/>
    </xf>
    <xf numFmtId="4" fontId="19" fillId="0" borderId="36" xfId="0" applyNumberFormat="1" applyFont="1" applyFill="1" applyBorder="1" applyAlignment="1" applyProtection="1">
      <alignment horizontal="center" vertical="center"/>
    </xf>
    <xf numFmtId="4" fontId="19" fillId="0" borderId="32" xfId="0" applyNumberFormat="1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 wrapText="1"/>
    </xf>
    <xf numFmtId="4" fontId="0" fillId="0" borderId="1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11" fillId="0" borderId="6" xfId="0" applyNumberFormat="1" applyFont="1" applyFill="1" applyBorder="1" applyAlignment="1" applyProtection="1">
      <alignment horizontal="center" vertical="center"/>
    </xf>
    <xf numFmtId="4" fontId="11" fillId="0" borderId="15" xfId="0" applyNumberFormat="1" applyFont="1" applyFill="1" applyBorder="1" applyAlignment="1" applyProtection="1">
      <alignment horizontal="center" vertical="center"/>
    </xf>
    <xf numFmtId="4" fontId="11" fillId="0" borderId="7" xfId="0" applyNumberFormat="1" applyFont="1" applyFill="1" applyBorder="1" applyAlignment="1" applyProtection="1">
      <alignment horizontal="center" vertical="center"/>
    </xf>
    <xf numFmtId="4" fontId="1" fillId="0" borderId="5" xfId="0" applyNumberFormat="1" applyFont="1" applyFill="1" applyBorder="1" applyAlignment="1" applyProtection="1">
      <alignment horizontal="center" vertical="center"/>
    </xf>
    <xf numFmtId="4" fontId="0" fillId="0" borderId="15" xfId="0" applyNumberFormat="1" applyBorder="1" applyAlignment="1" applyProtection="1">
      <alignment horizontal="center" vertical="center"/>
    </xf>
    <xf numFmtId="4" fontId="0" fillId="0" borderId="17" xfId="0" applyNumberFormat="1" applyBorder="1" applyAlignment="1" applyProtection="1">
      <alignment horizontal="center" vertical="center"/>
    </xf>
    <xf numFmtId="3" fontId="1" fillId="0" borderId="45" xfId="0" applyNumberFormat="1" applyFont="1" applyFill="1" applyBorder="1" applyAlignment="1" applyProtection="1">
      <alignment horizontal="center" vertical="center"/>
      <protection locked="0"/>
    </xf>
    <xf numFmtId="4" fontId="19" fillId="0" borderId="83" xfId="0" applyNumberFormat="1" applyFont="1" applyFill="1" applyBorder="1" applyAlignment="1" applyProtection="1">
      <alignment horizontal="center" vertical="center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42" xfId="0" applyNumberFormat="1" applyFont="1" applyFill="1" applyBorder="1" applyAlignment="1" applyProtection="1">
      <alignment horizontal="center" vertical="center"/>
      <protection locked="0"/>
    </xf>
    <xf numFmtId="4" fontId="19" fillId="0" borderId="84" xfId="0" applyNumberFormat="1" applyFont="1" applyFill="1" applyBorder="1" applyAlignment="1" applyProtection="1">
      <alignment horizontal="center" vertical="center"/>
    </xf>
    <xf numFmtId="4" fontId="19" fillId="0" borderId="85" xfId="0" applyNumberFormat="1" applyFont="1" applyFill="1" applyBorder="1" applyAlignment="1" applyProtection="1">
      <alignment horizontal="center" vertical="center"/>
    </xf>
    <xf numFmtId="4" fontId="1" fillId="0" borderId="86" xfId="0" applyNumberFormat="1" applyFont="1" applyFill="1" applyBorder="1" applyAlignment="1" applyProtection="1">
      <alignment horizontal="center" vertical="center"/>
      <protection locked="0"/>
    </xf>
    <xf numFmtId="4" fontId="0" fillId="0" borderId="87" xfId="0" applyNumberFormat="1" applyBorder="1" applyAlignment="1" applyProtection="1">
      <alignment horizontal="center" vertical="center"/>
      <protection locked="0"/>
    </xf>
    <xf numFmtId="0" fontId="42" fillId="0" borderId="0" xfId="3" applyBorder="1" applyAlignment="1" applyProtection="1">
      <alignment horizontal="center" vertical="center"/>
    </xf>
    <xf numFmtId="0" fontId="42" fillId="0" borderId="0" xfId="3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4" fontId="14" fillId="0" borderId="20" xfId="0" applyNumberFormat="1" applyFont="1" applyFill="1" applyBorder="1" applyAlignment="1" applyProtection="1">
      <alignment horizontal="right" vertical="center"/>
    </xf>
    <xf numFmtId="4" fontId="1" fillId="0" borderId="18" xfId="0" applyNumberFormat="1" applyFont="1" applyFill="1" applyBorder="1" applyAlignment="1" applyProtection="1">
      <alignment horizontal="center" vertical="center"/>
      <protection locked="0"/>
    </xf>
    <xf numFmtId="4" fontId="1" fillId="0" borderId="41" xfId="0" applyNumberFormat="1" applyFont="1" applyFill="1" applyBorder="1" applyAlignment="1" applyProtection="1">
      <alignment horizontal="center" vertical="center"/>
      <protection locked="0"/>
    </xf>
    <xf numFmtId="4" fontId="1" fillId="0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20" xfId="0" applyNumberFormat="1" applyBorder="1" applyAlignment="1" applyProtection="1">
      <alignment horizontal="center" vertical="center"/>
      <protection locked="0"/>
    </xf>
    <xf numFmtId="4" fontId="0" fillId="0" borderId="33" xfId="0" applyNumberFormat="1" applyBorder="1" applyAlignment="1" applyProtection="1">
      <alignment horizontal="center" vertical="center"/>
      <protection locked="0"/>
    </xf>
    <xf numFmtId="4" fontId="0" fillId="0" borderId="88" xfId="0" applyNumberFormat="1" applyBorder="1" applyAlignment="1" applyProtection="1">
      <alignment horizontal="center" vertical="center"/>
      <protection locked="0"/>
    </xf>
    <xf numFmtId="4" fontId="0" fillId="0" borderId="29" xfId="0" applyNumberFormat="1" applyBorder="1" applyAlignment="1" applyProtection="1">
      <alignment horizontal="center" vertical="center"/>
      <protection locked="0"/>
    </xf>
    <xf numFmtId="4" fontId="1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4" fontId="19" fillId="0" borderId="8" xfId="0" applyNumberFormat="1" applyFont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0" fontId="12" fillId="0" borderId="60" xfId="0" applyFont="1" applyBorder="1" applyAlignment="1" applyProtection="1">
      <alignment horizontal="center" vertical="center" wrapText="1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1" xfId="0" applyFont="1" applyBorder="1" applyAlignment="1" applyProtection="1">
      <alignment horizontal="center" vertical="center" wrapText="1"/>
    </xf>
    <xf numFmtId="0" fontId="15" fillId="0" borderId="60" xfId="0" applyFont="1" applyFill="1" applyBorder="1" applyAlignment="1" applyProtection="1">
      <alignment horizontal="center" vertical="center" wrapText="1"/>
      <protection locked="0"/>
    </xf>
    <xf numFmtId="0" fontId="15" fillId="0" borderId="61" xfId="0" applyFont="1" applyFill="1" applyBorder="1" applyAlignment="1" applyProtection="1">
      <alignment horizontal="center" vertical="center" wrapText="1"/>
      <protection locked="0"/>
    </xf>
    <xf numFmtId="0" fontId="15" fillId="0" borderId="81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 applyProtection="1">
      <alignment horizontal="center" vertical="center"/>
      <protection locked="0"/>
    </xf>
    <xf numFmtId="0" fontId="8" fillId="0" borderId="8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5" fillId="0" borderId="57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/>
    </xf>
    <xf numFmtId="0" fontId="29" fillId="0" borderId="0" xfId="0" applyFont="1" applyBorder="1" applyAlignment="1" applyProtection="1">
      <alignment horizontal="center" vertical="center" wrapText="1"/>
    </xf>
    <xf numFmtId="0" fontId="15" fillId="2" borderId="60" xfId="0" applyFont="1" applyFill="1" applyBorder="1" applyAlignment="1" applyProtection="1">
      <alignment horizontal="center" vertical="center"/>
    </xf>
    <xf numFmtId="0" fontId="15" fillId="2" borderId="61" xfId="0" applyFont="1" applyFill="1" applyBorder="1" applyAlignment="1" applyProtection="1">
      <alignment horizontal="center" vertical="center"/>
    </xf>
    <xf numFmtId="0" fontId="15" fillId="2" borderId="81" xfId="0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8" fillId="0" borderId="81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81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/>
    </xf>
    <xf numFmtId="0" fontId="15" fillId="0" borderId="60" xfId="0" applyFont="1" applyFill="1" applyBorder="1" applyAlignment="1" applyProtection="1">
      <alignment horizontal="center" vertical="center"/>
      <protection locked="0"/>
    </xf>
    <xf numFmtId="0" fontId="15" fillId="0" borderId="61" xfId="0" applyFont="1" applyFill="1" applyBorder="1" applyAlignment="1" applyProtection="1">
      <alignment horizontal="center" vertical="center"/>
      <protection locked="0"/>
    </xf>
    <xf numFmtId="0" fontId="15" fillId="0" borderId="8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0" fontId="45" fillId="0" borderId="0" xfId="2" applyFont="1" applyFill="1" applyBorder="1" applyAlignment="1" applyProtection="1">
      <alignment horizontal="center"/>
    </xf>
    <xf numFmtId="0" fontId="15" fillId="0" borderId="0" xfId="2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 vertical="center"/>
    </xf>
    <xf numFmtId="0" fontId="12" fillId="0" borderId="61" xfId="0" applyFont="1" applyBorder="1" applyAlignment="1" applyProtection="1">
      <alignment horizontal="center" vertical="center"/>
    </xf>
    <xf numFmtId="0" fontId="12" fillId="0" borderId="81" xfId="0" applyFont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47" fillId="0" borderId="0" xfId="2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 vertical="center" wrapText="1"/>
    </xf>
    <xf numFmtId="0" fontId="8" fillId="0" borderId="72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center" vertical="center"/>
    </xf>
    <xf numFmtId="0" fontId="8" fillId="0" borderId="73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40" fillId="0" borderId="90" xfId="0" applyFont="1" applyFill="1" applyBorder="1" applyAlignment="1" applyProtection="1">
      <alignment horizontal="left" vertical="center" wrapText="1"/>
      <protection locked="0"/>
    </xf>
    <xf numFmtId="0" fontId="40" fillId="0" borderId="91" xfId="0" applyFont="1" applyFill="1" applyBorder="1" applyAlignment="1" applyProtection="1">
      <alignment horizontal="left" vertical="center" wrapText="1"/>
      <protection locked="0"/>
    </xf>
    <xf numFmtId="0" fontId="40" fillId="0" borderId="92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right" vertical="center" wrapText="1"/>
    </xf>
    <xf numFmtId="0" fontId="34" fillId="0" borderId="0" xfId="0" applyFont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justify" vertical="center" wrapText="1"/>
    </xf>
    <xf numFmtId="0" fontId="12" fillId="2" borderId="99" xfId="0" applyFont="1" applyFill="1" applyBorder="1" applyAlignment="1" applyProtection="1">
      <alignment horizontal="center" vertical="center"/>
    </xf>
    <xf numFmtId="0" fontId="12" fillId="2" borderId="100" xfId="0" applyFont="1" applyFill="1" applyBorder="1" applyAlignment="1" applyProtection="1">
      <alignment horizontal="center" vertical="center"/>
    </xf>
    <xf numFmtId="0" fontId="12" fillId="2" borderId="101" xfId="0" applyFont="1" applyFill="1" applyBorder="1" applyAlignment="1" applyProtection="1">
      <alignment horizontal="center" vertical="center"/>
    </xf>
    <xf numFmtId="0" fontId="40" fillId="0" borderId="84" xfId="0" applyFont="1" applyFill="1" applyBorder="1" applyAlignment="1" applyProtection="1">
      <alignment horizontal="left" vertical="center" wrapText="1"/>
      <protection locked="0"/>
    </xf>
    <xf numFmtId="0" fontId="40" fillId="0" borderId="93" xfId="0" applyFont="1" applyFill="1" applyBorder="1" applyAlignment="1" applyProtection="1">
      <alignment horizontal="left" vertical="center" wrapText="1"/>
      <protection locked="0"/>
    </xf>
    <xf numFmtId="0" fontId="40" fillId="0" borderId="94" xfId="0" applyFont="1" applyFill="1" applyBorder="1" applyAlignment="1" applyProtection="1">
      <alignment horizontal="left" vertical="center" wrapText="1"/>
      <protection locked="0"/>
    </xf>
    <xf numFmtId="0" fontId="8" fillId="0" borderId="95" xfId="0" applyFont="1" applyBorder="1" applyAlignment="1" applyProtection="1">
      <alignment horizontal="center" vertical="center"/>
    </xf>
    <xf numFmtId="0" fontId="8" fillId="0" borderId="96" xfId="0" applyFont="1" applyBorder="1" applyAlignment="1" applyProtection="1">
      <alignment horizontal="center" vertical="center"/>
    </xf>
    <xf numFmtId="0" fontId="11" fillId="0" borderId="97" xfId="0" applyFont="1" applyBorder="1" applyAlignment="1" applyProtection="1">
      <alignment horizontal="center" vertical="center"/>
    </xf>
    <xf numFmtId="0" fontId="11" fillId="0" borderId="98" xfId="0" applyFont="1" applyBorder="1" applyAlignment="1" applyProtection="1">
      <alignment horizontal="center" vertical="center"/>
    </xf>
    <xf numFmtId="4" fontId="7" fillId="0" borderId="107" xfId="0" applyNumberFormat="1" applyFont="1" applyFill="1" applyBorder="1" applyAlignment="1" applyProtection="1">
      <alignment horizontal="center" vertical="center"/>
    </xf>
    <xf numFmtId="4" fontId="7" fillId="0" borderId="108" xfId="0" applyNumberFormat="1" applyFont="1" applyFill="1" applyBorder="1" applyAlignment="1" applyProtection="1">
      <alignment horizontal="center" vertical="center"/>
    </xf>
    <xf numFmtId="4" fontId="7" fillId="0" borderId="109" xfId="0" applyNumberFormat="1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104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79" xfId="0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80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0" fillId="0" borderId="110" xfId="0" quotePrefix="1" applyFill="1" applyBorder="1" applyAlignment="1" applyProtection="1">
      <alignment horizontal="center" vertical="center"/>
    </xf>
    <xf numFmtId="0" fontId="0" fillId="0" borderId="111" xfId="0" quotePrefix="1" applyFill="1" applyBorder="1" applyAlignment="1" applyProtection="1">
      <alignment horizontal="center" vertical="center"/>
    </xf>
    <xf numFmtId="0" fontId="0" fillId="0" borderId="112" xfId="0" quotePrefix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 wrapText="1"/>
    </xf>
    <xf numFmtId="0" fontId="20" fillId="0" borderId="54" xfId="0" applyFont="1" applyFill="1" applyBorder="1" applyAlignment="1" applyProtection="1">
      <alignment horizontal="center" vertical="center" wrapText="1"/>
    </xf>
    <xf numFmtId="0" fontId="20" fillId="0" borderId="42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0" fillId="0" borderId="102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20" fillId="0" borderId="102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 wrapText="1"/>
    </xf>
    <xf numFmtId="0" fontId="11" fillId="0" borderId="52" xfId="0" applyFont="1" applyBorder="1" applyAlignment="1" applyProtection="1">
      <alignment horizontal="center" vertical="center" wrapText="1"/>
    </xf>
    <xf numFmtId="0" fontId="11" fillId="0" borderId="103" xfId="0" applyFont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105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52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106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9" fillId="0" borderId="113" xfId="0" applyNumberFormat="1" applyFont="1" applyFill="1" applyBorder="1" applyAlignment="1" applyProtection="1">
      <alignment horizontal="center" vertical="center"/>
    </xf>
    <xf numFmtId="4" fontId="19" fillId="0" borderId="114" xfId="0" applyNumberFormat="1" applyFont="1" applyFill="1" applyBorder="1" applyAlignment="1" applyProtection="1">
      <alignment horizontal="center" vertical="center"/>
    </xf>
    <xf numFmtId="4" fontId="19" fillId="0" borderId="115" xfId="0" applyNumberFormat="1" applyFont="1" applyFill="1" applyBorder="1" applyAlignment="1" applyProtection="1">
      <alignment horizontal="center" vertical="center"/>
    </xf>
    <xf numFmtId="0" fontId="12" fillId="0" borderId="54" xfId="0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3" fontId="11" fillId="0" borderId="107" xfId="0" applyNumberFormat="1" applyFont="1" applyFill="1" applyBorder="1" applyAlignment="1" applyProtection="1">
      <alignment horizontal="center" vertical="center"/>
    </xf>
    <xf numFmtId="3" fontId="11" fillId="0" borderId="108" xfId="0" applyNumberFormat="1" applyFont="1" applyBorder="1" applyAlignment="1" applyProtection="1">
      <alignment horizontal="center" vertical="center"/>
    </xf>
    <xf numFmtId="3" fontId="11" fillId="0" borderId="109" xfId="0" applyNumberFormat="1" applyFont="1" applyBorder="1" applyAlignment="1" applyProtection="1">
      <alignment horizontal="center" vertical="center"/>
    </xf>
    <xf numFmtId="4" fontId="11" fillId="0" borderId="107" xfId="0" applyNumberFormat="1" applyFont="1" applyFill="1" applyBorder="1" applyAlignment="1" applyProtection="1">
      <alignment horizontal="center" vertical="center"/>
    </xf>
    <xf numFmtId="4" fontId="11" fillId="0" borderId="108" xfId="0" applyNumberFormat="1" applyFont="1" applyBorder="1" applyAlignment="1" applyProtection="1">
      <alignment horizontal="center" vertical="center"/>
    </xf>
    <xf numFmtId="4" fontId="11" fillId="0" borderId="109" xfId="0" applyNumberFormat="1" applyFont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36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4" fillId="0" borderId="46" xfId="0" applyFont="1" applyBorder="1" applyAlignment="1" applyProtection="1">
      <alignment horizontal="center" vertical="center" wrapText="1"/>
    </xf>
    <xf numFmtId="3" fontId="19" fillId="0" borderId="110" xfId="0" applyNumberFormat="1" applyFont="1" applyFill="1" applyBorder="1" applyAlignment="1" applyProtection="1">
      <alignment horizontal="center" vertical="center"/>
      <protection locked="0"/>
    </xf>
    <xf numFmtId="3" fontId="19" fillId="0" borderId="111" xfId="0" applyNumberFormat="1" applyFont="1" applyFill="1" applyBorder="1" applyAlignment="1" applyProtection="1">
      <alignment horizontal="center" vertical="center"/>
      <protection locked="0"/>
    </xf>
    <xf numFmtId="3" fontId="19" fillId="0" borderId="1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20" fillId="0" borderId="102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34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4" fontId="11" fillId="0" borderId="116" xfId="0" applyNumberFormat="1" applyFont="1" applyFill="1" applyBorder="1" applyAlignment="1" applyProtection="1">
      <alignment horizontal="center" vertical="center"/>
    </xf>
    <xf numFmtId="4" fontId="11" fillId="0" borderId="117" xfId="0" applyNumberFormat="1" applyFont="1" applyFill="1" applyBorder="1" applyAlignment="1" applyProtection="1">
      <alignment horizontal="center" vertical="center"/>
    </xf>
    <xf numFmtId="4" fontId="11" fillId="0" borderId="118" xfId="0" applyNumberFormat="1" applyFont="1" applyFill="1" applyBorder="1" applyAlignment="1" applyProtection="1">
      <alignment horizontal="center" vertical="center"/>
    </xf>
    <xf numFmtId="0" fontId="11" fillId="0" borderId="104" xfId="0" applyFont="1" applyBorder="1" applyAlignment="1" applyProtection="1">
      <alignment horizontal="center" vertical="center" wrapText="1"/>
    </xf>
    <xf numFmtId="0" fontId="19" fillId="0" borderId="47" xfId="0" applyFont="1" applyBorder="1" applyAlignment="1" applyProtection="1">
      <alignment horizontal="center" vertical="center" wrapText="1"/>
    </xf>
    <xf numFmtId="0" fontId="11" fillId="0" borderId="79" xfId="0" applyFont="1" applyBorder="1" applyAlignment="1" applyProtection="1">
      <alignment horizontal="center" vertical="center" wrapText="1"/>
    </xf>
    <xf numFmtId="0" fontId="19" fillId="0" borderId="52" xfId="0" applyFont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14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4" fontId="11" fillId="0" borderId="113" xfId="0" applyNumberFormat="1" applyFont="1" applyFill="1" applyBorder="1" applyAlignment="1" applyProtection="1">
      <alignment horizontal="center" vertical="center"/>
    </xf>
    <xf numFmtId="4" fontId="11" fillId="0" borderId="114" xfId="0" applyNumberFormat="1" applyFont="1" applyFill="1" applyBorder="1" applyAlignment="1" applyProtection="1">
      <alignment horizontal="center" vertical="center"/>
    </xf>
    <xf numFmtId="4" fontId="11" fillId="0" borderId="115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6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" fillId="0" borderId="84" xfId="0" applyFont="1" applyBorder="1" applyAlignment="1" applyProtection="1">
      <alignment vertical="top" wrapText="1"/>
      <protection locked="0"/>
    </xf>
    <xf numFmtId="0" fontId="0" fillId="0" borderId="93" xfId="0" applyBorder="1" applyAlignment="1" applyProtection="1">
      <alignment vertical="top" wrapText="1"/>
      <protection locked="0"/>
    </xf>
    <xf numFmtId="0" fontId="0" fillId="0" borderId="70" xfId="0" applyBorder="1" applyAlignment="1" applyProtection="1">
      <alignment vertical="top" wrapText="1"/>
      <protection locked="0"/>
    </xf>
    <xf numFmtId="0" fontId="0" fillId="0" borderId="36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4" xfId="0" applyBorder="1" applyAlignment="1" applyProtection="1">
      <alignment vertical="top" wrapText="1"/>
      <protection locked="0"/>
    </xf>
    <xf numFmtId="0" fontId="0" fillId="0" borderId="85" xfId="0" applyBorder="1" applyAlignment="1" applyProtection="1">
      <alignment vertical="top" wrapText="1"/>
      <protection locked="0"/>
    </xf>
    <xf numFmtId="0" fontId="0" fillId="0" borderId="119" xfId="0" applyBorder="1" applyAlignment="1" applyProtection="1">
      <alignment vertical="top" wrapText="1"/>
      <protection locked="0"/>
    </xf>
    <xf numFmtId="0" fontId="0" fillId="0" borderId="120" xfId="0" applyBorder="1" applyAlignment="1" applyProtection="1">
      <alignment vertical="top" wrapText="1"/>
      <protection locked="0"/>
    </xf>
    <xf numFmtId="0" fontId="19" fillId="0" borderId="0" xfId="3" applyFont="1" applyAlignment="1" applyProtection="1">
      <alignment horizontal="center" vertical="center" wrapText="1"/>
    </xf>
    <xf numFmtId="0" fontId="42" fillId="0" borderId="0" xfId="3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</xf>
    <xf numFmtId="0" fontId="12" fillId="0" borderId="104" xfId="0" applyFont="1" applyBorder="1" applyAlignment="1" applyProtection="1">
      <alignment horizontal="center" vertical="center" wrapText="1"/>
    </xf>
    <xf numFmtId="0" fontId="12" fillId="0" borderId="105" xfId="0" applyFont="1" applyBorder="1" applyAlignment="1" applyProtection="1">
      <alignment horizontal="center" vertical="center" wrapText="1"/>
    </xf>
    <xf numFmtId="0" fontId="12" fillId="0" borderId="79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80" xfId="0" applyFont="1" applyBorder="1" applyAlignment="1" applyProtection="1">
      <alignment horizontal="center" vertical="center" wrapText="1"/>
    </xf>
    <xf numFmtId="0" fontId="12" fillId="0" borderId="57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42" fillId="0" borderId="37" xfId="3" applyBorder="1" applyAlignment="1" applyProtection="1">
      <alignment horizontal="center" vertical="center"/>
      <protection locked="0"/>
    </xf>
    <xf numFmtId="0" fontId="42" fillId="0" borderId="0" xfId="3" applyAlignment="1" applyProtection="1">
      <alignment horizontal="center" vertical="center"/>
    </xf>
    <xf numFmtId="0" fontId="42" fillId="0" borderId="0" xfId="3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3" fillId="0" borderId="105" xfId="0" applyFont="1" applyBorder="1" applyAlignment="1" applyProtection="1">
      <alignment horizontal="center" vertical="center" wrapText="1"/>
    </xf>
    <xf numFmtId="0" fontId="0" fillId="0" borderId="79" xfId="0" applyBorder="1" applyAlignment="1" applyProtection="1">
      <alignment horizontal="center" vertical="center"/>
    </xf>
    <xf numFmtId="0" fontId="0" fillId="0" borderId="80" xfId="0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11" fillId="0" borderId="79" xfId="0" applyFont="1" applyBorder="1" applyAlignment="1" applyProtection="1">
      <alignment horizontal="center" vertical="center"/>
    </xf>
    <xf numFmtId="0" fontId="15" fillId="0" borderId="60" xfId="0" applyFont="1" applyBorder="1" applyAlignment="1" applyProtection="1">
      <alignment horizontal="center" vertical="center" wrapText="1"/>
    </xf>
    <xf numFmtId="0" fontId="15" fillId="0" borderId="61" xfId="0" applyFont="1" applyBorder="1" applyAlignment="1" applyProtection="1">
      <alignment horizontal="center" vertical="center" wrapText="1"/>
    </xf>
    <xf numFmtId="0" fontId="15" fillId="0" borderId="81" xfId="0" applyFont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11" fillId="0" borderId="80" xfId="0" applyFont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</cellXfs>
  <cellStyles count="6">
    <cellStyle name="Euro" xfId="1"/>
    <cellStyle name="Lien hypertexte" xfId="2" builtinId="8"/>
    <cellStyle name="Lien hypertext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3366FF"/>
      <color rgb="FF605A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66675</xdr:rowOff>
        </xdr:from>
        <xdr:to>
          <xdr:col>1</xdr:col>
          <xdr:colOff>180975</xdr:colOff>
          <xdr:row>5</xdr:row>
          <xdr:rowOff>38100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fc.cafrodez@caf.cnafmail.f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1.doc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showGridLines="0" tabSelected="1" workbookViewId="0">
      <selection activeCell="K10" sqref="K10"/>
    </sheetView>
  </sheetViews>
  <sheetFormatPr baseColWidth="10" defaultRowHeight="12.75" x14ac:dyDescent="0.2"/>
  <cols>
    <col min="1" max="1" width="11.7109375" style="1" customWidth="1"/>
    <col min="2" max="3" width="12.85546875" style="1" customWidth="1"/>
    <col min="4" max="4" width="12.42578125" style="1" customWidth="1"/>
    <col min="5" max="5" width="11.85546875" style="1" customWidth="1"/>
    <col min="6" max="6" width="14.140625" style="1" customWidth="1"/>
    <col min="7" max="7" width="17.85546875" style="1" customWidth="1"/>
    <col min="8" max="16384" width="11.42578125" style="1"/>
  </cols>
  <sheetData>
    <row r="1" spans="1:7" ht="27.75" x14ac:dyDescent="0.2">
      <c r="A1" s="43"/>
      <c r="D1" s="44"/>
      <c r="E1" s="44"/>
      <c r="F1" s="44"/>
      <c r="G1" s="44"/>
    </row>
    <row r="2" spans="1:7" ht="23.25" x14ac:dyDescent="0.2">
      <c r="B2" s="367" t="s">
        <v>187</v>
      </c>
      <c r="C2" s="367"/>
      <c r="D2" s="367"/>
      <c r="E2" s="367"/>
      <c r="F2" s="367"/>
      <c r="G2" s="367"/>
    </row>
    <row r="3" spans="1:7" ht="14.25" customHeight="1" x14ac:dyDescent="0.2">
      <c r="B3" s="21"/>
      <c r="F3" s="21"/>
      <c r="G3" s="21"/>
    </row>
    <row r="4" spans="1:7" ht="24.75" customHeight="1" x14ac:dyDescent="0.4">
      <c r="A4" s="45"/>
      <c r="C4" s="368" t="s">
        <v>43</v>
      </c>
      <c r="D4" s="368"/>
      <c r="E4" s="357">
        <v>2016</v>
      </c>
      <c r="G4" s="46"/>
    </row>
    <row r="5" spans="1:7" ht="27.75" customHeight="1" x14ac:dyDescent="0.35">
      <c r="A5" s="370"/>
      <c r="B5" s="370"/>
      <c r="C5" s="370"/>
      <c r="D5" s="370"/>
      <c r="E5" s="370"/>
      <c r="F5" s="370"/>
      <c r="G5" s="370"/>
    </row>
    <row r="6" spans="1:7" ht="55.5" customHeight="1" thickBot="1" x14ac:dyDescent="0.25">
      <c r="A6" s="369" t="s">
        <v>188</v>
      </c>
      <c r="B6" s="369"/>
      <c r="C6" s="369"/>
      <c r="D6" s="369"/>
      <c r="E6" s="369"/>
      <c r="F6" s="369"/>
      <c r="G6" s="369"/>
    </row>
    <row r="7" spans="1:7" ht="29.25" customHeight="1" thickBot="1" x14ac:dyDescent="0.25">
      <c r="A7" s="372" t="s">
        <v>0</v>
      </c>
      <c r="B7" s="373"/>
      <c r="C7" s="373"/>
      <c r="D7" s="373"/>
      <c r="E7" s="373"/>
      <c r="F7" s="373"/>
      <c r="G7" s="374"/>
    </row>
    <row r="8" spans="1:7" ht="32.25" customHeight="1" thickBot="1" x14ac:dyDescent="0.25">
      <c r="A8" s="375" t="s">
        <v>44</v>
      </c>
      <c r="B8" s="376"/>
      <c r="C8" s="377"/>
      <c r="D8" s="384"/>
      <c r="E8" s="385"/>
      <c r="F8" s="385"/>
      <c r="G8" s="386"/>
    </row>
    <row r="9" spans="1:7" ht="45" customHeight="1" thickBot="1" x14ac:dyDescent="0.25">
      <c r="A9" s="358" t="s">
        <v>45</v>
      </c>
      <c r="B9" s="359"/>
      <c r="C9" s="360"/>
      <c r="D9" s="380"/>
      <c r="E9" s="381"/>
      <c r="F9" s="381"/>
      <c r="G9" s="382"/>
    </row>
    <row r="10" spans="1:7" ht="34.5" customHeight="1" thickBot="1" x14ac:dyDescent="0.25">
      <c r="A10" s="358" t="s">
        <v>46</v>
      </c>
      <c r="B10" s="359"/>
      <c r="C10" s="360"/>
      <c r="D10" s="380"/>
      <c r="E10" s="381"/>
      <c r="F10" s="381"/>
      <c r="G10" s="382"/>
    </row>
    <row r="11" spans="1:7" ht="32.25" customHeight="1" thickBot="1" x14ac:dyDescent="0.25">
      <c r="A11" s="358" t="s">
        <v>47</v>
      </c>
      <c r="B11" s="359"/>
      <c r="C11" s="360"/>
      <c r="D11" s="361"/>
      <c r="E11" s="362"/>
      <c r="F11" s="362"/>
      <c r="G11" s="363"/>
    </row>
    <row r="12" spans="1:7" ht="45" customHeight="1" thickBot="1" x14ac:dyDescent="0.25">
      <c r="A12" s="358" t="s">
        <v>48</v>
      </c>
      <c r="B12" s="359"/>
      <c r="C12" s="360"/>
      <c r="D12" s="364"/>
      <c r="E12" s="365"/>
      <c r="F12" s="365"/>
      <c r="G12" s="366"/>
    </row>
    <row r="13" spans="1:7" ht="28.5" customHeight="1" thickBot="1" x14ac:dyDescent="0.25">
      <c r="A13" s="358" t="s">
        <v>189</v>
      </c>
      <c r="B13" s="391"/>
      <c r="C13" s="392"/>
      <c r="D13" s="364"/>
      <c r="E13" s="365"/>
      <c r="F13" s="365"/>
      <c r="G13" s="366"/>
    </row>
    <row r="14" spans="1:7" ht="18.75" customHeight="1" thickBot="1" x14ac:dyDescent="0.25">
      <c r="A14" s="15"/>
    </row>
    <row r="15" spans="1:7" ht="28.5" customHeight="1" thickBot="1" x14ac:dyDescent="0.25">
      <c r="A15" s="393" t="s">
        <v>1</v>
      </c>
      <c r="B15" s="393"/>
      <c r="C15" s="393"/>
      <c r="D15" s="393"/>
      <c r="E15" s="393"/>
      <c r="F15" s="393"/>
      <c r="G15" s="393"/>
    </row>
    <row r="16" spans="1:7" ht="45.75" customHeight="1" thickBot="1" x14ac:dyDescent="0.25">
      <c r="A16" s="378" t="s">
        <v>49</v>
      </c>
      <c r="B16" s="378"/>
      <c r="C16" s="378"/>
      <c r="D16" s="364"/>
      <c r="E16" s="365"/>
      <c r="F16" s="365"/>
      <c r="G16" s="366"/>
    </row>
    <row r="17" spans="1:13" ht="29.25" customHeight="1" thickBot="1" x14ac:dyDescent="0.25">
      <c r="A17" s="47" t="s">
        <v>50</v>
      </c>
      <c r="B17" s="379"/>
      <c r="C17" s="379"/>
      <c r="D17" s="48" t="s">
        <v>51</v>
      </c>
      <c r="E17" s="379"/>
      <c r="F17" s="379"/>
      <c r="G17" s="379"/>
      <c r="J17" s="258"/>
    </row>
    <row r="18" spans="1:13" ht="32.25" customHeight="1" thickBot="1" x14ac:dyDescent="0.25">
      <c r="A18" s="383" t="s">
        <v>52</v>
      </c>
      <c r="B18" s="383"/>
      <c r="C18" s="383"/>
      <c r="D18" s="379"/>
      <c r="E18" s="379"/>
      <c r="F18" s="379"/>
      <c r="G18" s="379"/>
    </row>
    <row r="19" spans="1:13" ht="32.25" customHeight="1" x14ac:dyDescent="0.2">
      <c r="A19" s="202"/>
      <c r="B19" s="202"/>
      <c r="C19" s="202"/>
      <c r="D19" s="259"/>
      <c r="E19" s="259"/>
      <c r="F19" s="259"/>
      <c r="G19" s="259"/>
    </row>
    <row r="20" spans="1:13" ht="33" customHeight="1" x14ac:dyDescent="0.25">
      <c r="A20" s="394" t="s">
        <v>211</v>
      </c>
      <c r="B20" s="389"/>
      <c r="C20" s="389"/>
      <c r="D20" s="389"/>
      <c r="E20" s="389"/>
      <c r="F20" s="389"/>
      <c r="G20" s="389"/>
    </row>
    <row r="21" spans="1:13" ht="8.25" customHeight="1" x14ac:dyDescent="0.2">
      <c r="A21" s="390"/>
      <c r="B21" s="390"/>
      <c r="C21" s="390"/>
      <c r="D21" s="390"/>
      <c r="E21" s="390"/>
      <c r="F21" s="390"/>
      <c r="G21" s="390"/>
    </row>
    <row r="22" spans="1:13" ht="18" x14ac:dyDescent="0.25">
      <c r="A22" s="388" t="s">
        <v>175</v>
      </c>
      <c r="B22" s="389"/>
      <c r="C22" s="389"/>
      <c r="D22" s="389"/>
      <c r="E22" s="389"/>
      <c r="F22" s="389"/>
      <c r="G22" s="389"/>
      <c r="H22" s="49"/>
      <c r="I22" s="49"/>
      <c r="J22" s="49"/>
      <c r="K22" s="49"/>
      <c r="L22" s="49"/>
      <c r="M22" s="49"/>
    </row>
    <row r="23" spans="1:13" x14ac:dyDescent="0.2">
      <c r="A23" s="50"/>
      <c r="B23" s="50"/>
      <c r="C23" s="50"/>
      <c r="D23" s="50"/>
      <c r="E23" s="50"/>
      <c r="F23" s="50"/>
      <c r="G23" s="50"/>
    </row>
    <row r="24" spans="1:13" ht="23.25" customHeight="1" x14ac:dyDescent="0.2">
      <c r="A24" s="387"/>
      <c r="B24" s="387"/>
      <c r="C24" s="387"/>
      <c r="D24" s="387"/>
      <c r="E24" s="387"/>
      <c r="F24" s="387"/>
      <c r="G24" s="387"/>
      <c r="H24" s="260"/>
    </row>
    <row r="25" spans="1:13" ht="15" customHeight="1" x14ac:dyDescent="0.2">
      <c r="A25" s="51"/>
      <c r="B25" s="371"/>
      <c r="C25" s="371"/>
      <c r="D25" s="371"/>
      <c r="E25" s="51"/>
      <c r="F25" s="51"/>
      <c r="G25" s="51"/>
    </row>
    <row r="26" spans="1:13" ht="15.75" customHeight="1" x14ac:dyDescent="0.2">
      <c r="A26" s="51"/>
      <c r="B26" s="51"/>
      <c r="C26" s="51"/>
      <c r="D26" s="51"/>
      <c r="E26" s="51"/>
      <c r="F26" s="51"/>
      <c r="G26" s="51"/>
    </row>
    <row r="33" spans="3:3" x14ac:dyDescent="0.2">
      <c r="C33" s="52"/>
    </row>
  </sheetData>
  <sheetProtection selectLockedCells="1"/>
  <mergeCells count="29">
    <mergeCell ref="A21:G21"/>
    <mergeCell ref="A13:C13"/>
    <mergeCell ref="A15:G15"/>
    <mergeCell ref="D18:G18"/>
    <mergeCell ref="A20:G20"/>
    <mergeCell ref="B25:D25"/>
    <mergeCell ref="A7:G7"/>
    <mergeCell ref="A8:C8"/>
    <mergeCell ref="A16:C16"/>
    <mergeCell ref="B17:C17"/>
    <mergeCell ref="E17:G17"/>
    <mergeCell ref="D9:G9"/>
    <mergeCell ref="A18:C18"/>
    <mergeCell ref="D8:G8"/>
    <mergeCell ref="D12:G12"/>
    <mergeCell ref="A11:C11"/>
    <mergeCell ref="D16:G16"/>
    <mergeCell ref="A10:C10"/>
    <mergeCell ref="A24:G24"/>
    <mergeCell ref="A22:G22"/>
    <mergeCell ref="D10:G10"/>
    <mergeCell ref="A9:C9"/>
    <mergeCell ref="D11:G11"/>
    <mergeCell ref="A12:C12"/>
    <mergeCell ref="D13:G13"/>
    <mergeCell ref="B2:G2"/>
    <mergeCell ref="C4:D4"/>
    <mergeCell ref="A6:G6"/>
    <mergeCell ref="A5:G5"/>
  </mergeCells>
  <phoneticPr fontId="2" type="noConversion"/>
  <hyperlinks>
    <hyperlink ref="A22" r:id="rId1"/>
  </hyperlink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721" r:id="rId5">
          <objectPr defaultSize="0" autoPict="0" r:id="rId6">
            <anchor moveWithCells="1">
              <from>
                <xdr:col>0</xdr:col>
                <xdr:colOff>57150</xdr:colOff>
                <xdr:row>0</xdr:row>
                <xdr:rowOff>66675</xdr:rowOff>
              </from>
              <to>
                <xdr:col>1</xdr:col>
                <xdr:colOff>180975</xdr:colOff>
                <xdr:row>5</xdr:row>
                <xdr:rowOff>38100</xdr:rowOff>
              </to>
            </anchor>
          </objectPr>
        </oleObject>
      </mc:Choice>
      <mc:Fallback>
        <oleObject progId="Word.Document.8" shapeId="307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Zeros="0" workbookViewId="0">
      <selection activeCell="C3" sqref="C3"/>
    </sheetView>
  </sheetViews>
  <sheetFormatPr baseColWidth="10" defaultRowHeight="12.75" x14ac:dyDescent="0.2"/>
  <cols>
    <col min="1" max="1" width="8.7109375" style="1" customWidth="1"/>
    <col min="2" max="2" width="52.7109375" style="1" customWidth="1"/>
    <col min="3" max="3" width="16.7109375" style="1" customWidth="1"/>
    <col min="4" max="4" width="8.7109375" style="1" customWidth="1"/>
    <col min="5" max="5" width="52.7109375" style="1" customWidth="1"/>
    <col min="6" max="6" width="16.7109375" style="1" customWidth="1"/>
    <col min="7" max="16384" width="11.42578125" style="1"/>
  </cols>
  <sheetData>
    <row r="1" spans="1:7" ht="39.75" customHeight="1" x14ac:dyDescent="0.25">
      <c r="A1" s="395" t="s">
        <v>190</v>
      </c>
      <c r="B1" s="395"/>
      <c r="C1" s="395"/>
      <c r="D1" s="204"/>
      <c r="E1" s="205" t="s">
        <v>65</v>
      </c>
      <c r="F1" s="206">
        <f>'Dénomination '!E4</f>
        <v>2016</v>
      </c>
      <c r="G1" s="186"/>
    </row>
    <row r="2" spans="1:7" ht="27" customHeight="1" x14ac:dyDescent="0.25">
      <c r="A2" s="203"/>
      <c r="B2" s="401" t="s">
        <v>66</v>
      </c>
      <c r="C2" s="401"/>
      <c r="D2" s="396" t="str">
        <f>IF('Dénomination '!D8="","Merci de compléter la feuille Dénomination",'Dénomination '!D8)</f>
        <v>Merci de compléter la feuille Dénomination</v>
      </c>
      <c r="E2" s="396"/>
      <c r="F2" s="396"/>
      <c r="G2" s="186"/>
    </row>
    <row r="3" spans="1:7" s="15" customFormat="1" ht="39" customHeight="1" x14ac:dyDescent="0.2">
      <c r="A3" s="402" t="s">
        <v>67</v>
      </c>
      <c r="B3" s="402"/>
      <c r="C3" s="208"/>
      <c r="D3" s="207" t="s">
        <v>68</v>
      </c>
      <c r="E3" s="209"/>
      <c r="F3" s="210"/>
    </row>
    <row r="4" spans="1:7" s="15" customFormat="1" ht="16.5" customHeight="1" thickBot="1" x14ac:dyDescent="0.25">
      <c r="A4" s="187"/>
      <c r="B4" s="187"/>
      <c r="C4" s="188"/>
      <c r="D4" s="188"/>
      <c r="E4" s="188"/>
      <c r="F4" s="188"/>
    </row>
    <row r="5" spans="1:7" ht="27" customHeight="1" thickBot="1" x14ac:dyDescent="0.25">
      <c r="A5" s="372" t="s">
        <v>69</v>
      </c>
      <c r="B5" s="373"/>
      <c r="C5" s="374"/>
      <c r="D5" s="373" t="s">
        <v>70</v>
      </c>
      <c r="E5" s="373"/>
      <c r="F5" s="374"/>
    </row>
    <row r="6" spans="1:7" ht="21" customHeight="1" thickBot="1" x14ac:dyDescent="0.25">
      <c r="A6" s="261" t="s">
        <v>71</v>
      </c>
      <c r="B6" s="262" t="s">
        <v>72</v>
      </c>
      <c r="C6" s="263" t="s">
        <v>73</v>
      </c>
      <c r="D6" s="264" t="s">
        <v>71</v>
      </c>
      <c r="E6" s="262" t="s">
        <v>72</v>
      </c>
      <c r="F6" s="263" t="s">
        <v>73</v>
      </c>
    </row>
    <row r="7" spans="1:7" ht="15" customHeight="1" x14ac:dyDescent="0.2">
      <c r="A7" s="265">
        <v>606000</v>
      </c>
      <c r="B7" s="266" t="s">
        <v>74</v>
      </c>
      <c r="C7" s="211"/>
      <c r="D7" s="267">
        <v>70623</v>
      </c>
      <c r="E7" s="268" t="s">
        <v>208</v>
      </c>
      <c r="F7" s="343" t="str">
        <f>'Récap automatique de l''activité'!H27</f>
        <v/>
      </c>
    </row>
    <row r="8" spans="1:7" ht="15" customHeight="1" x14ac:dyDescent="0.2">
      <c r="A8" s="265">
        <v>606200</v>
      </c>
      <c r="B8" s="266" t="s">
        <v>75</v>
      </c>
      <c r="C8" s="211"/>
      <c r="D8" s="267">
        <v>70642</v>
      </c>
      <c r="E8" s="268" t="s">
        <v>207</v>
      </c>
      <c r="F8" s="212"/>
    </row>
    <row r="9" spans="1:7" ht="15" customHeight="1" x14ac:dyDescent="0.2">
      <c r="A9" s="265">
        <v>606300</v>
      </c>
      <c r="B9" s="266" t="s">
        <v>76</v>
      </c>
      <c r="C9" s="211"/>
      <c r="D9" s="269">
        <v>708</v>
      </c>
      <c r="E9" s="268" t="s">
        <v>77</v>
      </c>
      <c r="F9" s="212"/>
    </row>
    <row r="10" spans="1:7" ht="15" customHeight="1" thickBot="1" x14ac:dyDescent="0.25">
      <c r="A10" s="265">
        <v>606400</v>
      </c>
      <c r="B10" s="266" t="s">
        <v>78</v>
      </c>
      <c r="C10" s="211"/>
      <c r="D10" s="119">
        <v>70</v>
      </c>
      <c r="E10" s="239" t="s">
        <v>79</v>
      </c>
      <c r="F10" s="270">
        <f>SUM(F7:F9)</f>
        <v>0</v>
      </c>
    </row>
    <row r="11" spans="1:7" ht="13.5" customHeight="1" x14ac:dyDescent="0.2">
      <c r="A11" s="265">
        <v>606810</v>
      </c>
      <c r="B11" s="266" t="s">
        <v>80</v>
      </c>
      <c r="C11" s="211"/>
      <c r="D11" s="271">
        <v>741</v>
      </c>
      <c r="E11" s="268" t="s">
        <v>81</v>
      </c>
      <c r="F11" s="212"/>
    </row>
    <row r="12" spans="1:7" ht="15" customHeight="1" x14ac:dyDescent="0.2">
      <c r="A12" s="265">
        <v>606820</v>
      </c>
      <c r="B12" s="266" t="s">
        <v>82</v>
      </c>
      <c r="C12" s="211"/>
      <c r="D12" s="271">
        <v>742</v>
      </c>
      <c r="E12" s="268" t="s">
        <v>83</v>
      </c>
      <c r="F12" s="212"/>
    </row>
    <row r="13" spans="1:7" ht="15" customHeight="1" x14ac:dyDescent="0.2">
      <c r="A13" s="265">
        <v>606860</v>
      </c>
      <c r="B13" s="266" t="s">
        <v>84</v>
      </c>
      <c r="C13" s="211"/>
      <c r="D13" s="271">
        <v>743</v>
      </c>
      <c r="E13" s="268" t="s">
        <v>85</v>
      </c>
      <c r="F13" s="212"/>
    </row>
    <row r="14" spans="1:7" ht="15" customHeight="1" thickBot="1" x14ac:dyDescent="0.25">
      <c r="A14" s="103">
        <v>60</v>
      </c>
      <c r="B14" s="239" t="s">
        <v>86</v>
      </c>
      <c r="C14" s="270">
        <f>SUM(C7:C13)</f>
        <v>0</v>
      </c>
      <c r="D14" s="271">
        <v>744</v>
      </c>
      <c r="E14" s="268" t="s">
        <v>87</v>
      </c>
      <c r="F14" s="212"/>
    </row>
    <row r="15" spans="1:7" ht="15" customHeight="1" x14ac:dyDescent="0.2">
      <c r="A15" s="272">
        <v>611000</v>
      </c>
      <c r="B15" s="273" t="s">
        <v>88</v>
      </c>
      <c r="C15" s="211"/>
      <c r="D15" s="267">
        <v>7451</v>
      </c>
      <c r="E15" s="268" t="s">
        <v>89</v>
      </c>
      <c r="F15" s="212"/>
    </row>
    <row r="16" spans="1:7" ht="15" customHeight="1" x14ac:dyDescent="0.2">
      <c r="A16" s="272">
        <v>612000</v>
      </c>
      <c r="B16" s="273" t="s">
        <v>90</v>
      </c>
      <c r="C16" s="211"/>
      <c r="D16" s="267">
        <v>7452</v>
      </c>
      <c r="E16" s="268" t="s">
        <v>91</v>
      </c>
      <c r="F16" s="212"/>
    </row>
    <row r="17" spans="1:6" ht="15" customHeight="1" x14ac:dyDescent="0.2">
      <c r="A17" s="272">
        <v>613000</v>
      </c>
      <c r="B17" s="273" t="s">
        <v>92</v>
      </c>
      <c r="C17" s="211"/>
      <c r="D17" s="271">
        <v>746</v>
      </c>
      <c r="E17" s="268" t="s">
        <v>93</v>
      </c>
      <c r="F17" s="212"/>
    </row>
    <row r="18" spans="1:6" ht="15" customHeight="1" x14ac:dyDescent="0.2">
      <c r="A18" s="272">
        <v>615000</v>
      </c>
      <c r="B18" s="273" t="s">
        <v>94</v>
      </c>
      <c r="C18" s="211"/>
      <c r="D18" s="272">
        <v>747</v>
      </c>
      <c r="E18" s="268" t="s">
        <v>95</v>
      </c>
      <c r="F18" s="212"/>
    </row>
    <row r="19" spans="1:6" ht="15" customHeight="1" x14ac:dyDescent="0.2">
      <c r="A19" s="272">
        <v>616000</v>
      </c>
      <c r="B19" s="273" t="s">
        <v>96</v>
      </c>
      <c r="C19" s="211"/>
      <c r="D19" s="274">
        <v>748</v>
      </c>
      <c r="E19" s="25" t="s">
        <v>97</v>
      </c>
      <c r="F19" s="213"/>
    </row>
    <row r="20" spans="1:6" ht="15" customHeight="1" thickBot="1" x14ac:dyDescent="0.25">
      <c r="A20" s="272">
        <v>617000</v>
      </c>
      <c r="B20" s="273" t="s">
        <v>98</v>
      </c>
      <c r="C20" s="211"/>
      <c r="D20" s="275">
        <v>74</v>
      </c>
      <c r="E20" s="276" t="s">
        <v>99</v>
      </c>
      <c r="F20" s="214">
        <f>SUM(F11:F19)</f>
        <v>0</v>
      </c>
    </row>
    <row r="21" spans="1:6" ht="15" customHeight="1" x14ac:dyDescent="0.2">
      <c r="A21" s="272">
        <v>618000</v>
      </c>
      <c r="B21" s="273" t="s">
        <v>100</v>
      </c>
      <c r="C21" s="211"/>
      <c r="D21" s="271">
        <v>754000</v>
      </c>
      <c r="E21" s="268" t="s">
        <v>101</v>
      </c>
      <c r="F21" s="212"/>
    </row>
    <row r="22" spans="1:6" ht="15" customHeight="1" x14ac:dyDescent="0.2">
      <c r="A22" s="272">
        <v>618800</v>
      </c>
      <c r="B22" s="273" t="s">
        <v>102</v>
      </c>
      <c r="C22" s="211"/>
      <c r="D22" s="271">
        <v>756000</v>
      </c>
      <c r="E22" s="268" t="s">
        <v>103</v>
      </c>
      <c r="F22" s="212"/>
    </row>
    <row r="23" spans="1:6" ht="15" customHeight="1" thickBot="1" x14ac:dyDescent="0.25">
      <c r="A23" s="103">
        <v>61</v>
      </c>
      <c r="B23" s="239" t="s">
        <v>104</v>
      </c>
      <c r="C23" s="277">
        <f>SUM(C15:C22)</f>
        <v>0</v>
      </c>
      <c r="D23" s="271">
        <v>758000</v>
      </c>
      <c r="E23" s="268" t="s">
        <v>105</v>
      </c>
      <c r="F23" s="212"/>
    </row>
    <row r="24" spans="1:6" ht="15" customHeight="1" thickBot="1" x14ac:dyDescent="0.25">
      <c r="A24" s="272">
        <v>621000</v>
      </c>
      <c r="B24" s="273" t="s">
        <v>106</v>
      </c>
      <c r="C24" s="211"/>
      <c r="D24" s="236">
        <v>75</v>
      </c>
      <c r="E24" s="278" t="s">
        <v>107</v>
      </c>
      <c r="F24" s="214">
        <f>SUM(F21:F23)</f>
        <v>0</v>
      </c>
    </row>
    <row r="25" spans="1:6" ht="15" customHeight="1" x14ac:dyDescent="0.2">
      <c r="A25" s="272">
        <v>622000</v>
      </c>
      <c r="B25" s="273" t="s">
        <v>108</v>
      </c>
      <c r="C25" s="211"/>
      <c r="D25" s="227">
        <v>760000</v>
      </c>
      <c r="E25" s="279" t="s">
        <v>109</v>
      </c>
      <c r="F25" s="213"/>
    </row>
    <row r="26" spans="1:6" ht="15" customHeight="1" thickBot="1" x14ac:dyDescent="0.25">
      <c r="A26" s="272">
        <v>623000</v>
      </c>
      <c r="B26" s="273" t="s">
        <v>110</v>
      </c>
      <c r="C26" s="211"/>
      <c r="D26" s="236">
        <v>76</v>
      </c>
      <c r="E26" s="278" t="s">
        <v>111</v>
      </c>
      <c r="F26" s="214">
        <f>SUM(F25)</f>
        <v>0</v>
      </c>
    </row>
    <row r="27" spans="1:6" ht="15" customHeight="1" x14ac:dyDescent="0.2">
      <c r="A27" s="272">
        <v>624100</v>
      </c>
      <c r="B27" s="273" t="s">
        <v>112</v>
      </c>
      <c r="C27" s="211"/>
      <c r="D27" s="280">
        <v>771000</v>
      </c>
      <c r="E27" s="281" t="s">
        <v>113</v>
      </c>
      <c r="F27" s="215"/>
    </row>
    <row r="28" spans="1:6" ht="15" customHeight="1" x14ac:dyDescent="0.2">
      <c r="A28" s="272">
        <v>624200</v>
      </c>
      <c r="B28" s="273" t="s">
        <v>114</v>
      </c>
      <c r="C28" s="211"/>
      <c r="D28" s="280">
        <v>772000</v>
      </c>
      <c r="E28" s="281" t="s">
        <v>115</v>
      </c>
      <c r="F28" s="215"/>
    </row>
    <row r="29" spans="1:6" ht="15" customHeight="1" x14ac:dyDescent="0.2">
      <c r="A29" s="272">
        <v>625000</v>
      </c>
      <c r="B29" s="273" t="s">
        <v>116</v>
      </c>
      <c r="C29" s="211"/>
      <c r="D29" s="272">
        <v>775000</v>
      </c>
      <c r="E29" s="268" t="s">
        <v>117</v>
      </c>
      <c r="F29" s="212"/>
    </row>
    <row r="30" spans="1:6" ht="22.5" customHeight="1" x14ac:dyDescent="0.2">
      <c r="A30" s="272">
        <v>626000</v>
      </c>
      <c r="B30" s="273" t="s">
        <v>118</v>
      </c>
      <c r="C30" s="211"/>
      <c r="D30" s="272">
        <v>777000</v>
      </c>
      <c r="E30" s="273" t="s">
        <v>119</v>
      </c>
      <c r="F30" s="212"/>
    </row>
    <row r="31" spans="1:6" ht="15" customHeight="1" x14ac:dyDescent="0.2">
      <c r="A31" s="272">
        <v>627000</v>
      </c>
      <c r="B31" s="273" t="s">
        <v>120</v>
      </c>
      <c r="C31" s="211"/>
      <c r="D31" s="282">
        <v>778000</v>
      </c>
      <c r="E31" s="283" t="s">
        <v>121</v>
      </c>
      <c r="F31" s="216"/>
    </row>
    <row r="32" spans="1:6" ht="15" customHeight="1" thickBot="1" x14ac:dyDescent="0.25">
      <c r="A32" s="272">
        <v>628100</v>
      </c>
      <c r="B32" s="273" t="s">
        <v>122</v>
      </c>
      <c r="C32" s="211"/>
      <c r="D32" s="236">
        <v>77</v>
      </c>
      <c r="E32" s="278" t="s">
        <v>123</v>
      </c>
      <c r="F32" s="214">
        <f>SUM(F27:F31)</f>
        <v>0</v>
      </c>
    </row>
    <row r="33" spans="1:6" ht="24.75" customHeight="1" x14ac:dyDescent="0.2">
      <c r="A33" s="272">
        <v>628310</v>
      </c>
      <c r="B33" s="273" t="s">
        <v>124</v>
      </c>
      <c r="C33" s="211"/>
      <c r="D33" s="272">
        <v>781100</v>
      </c>
      <c r="E33" s="268" t="s">
        <v>125</v>
      </c>
      <c r="F33" s="212"/>
    </row>
    <row r="34" spans="1:6" ht="15" customHeight="1" x14ac:dyDescent="0.2">
      <c r="A34" s="272">
        <v>628320</v>
      </c>
      <c r="B34" s="273" t="s">
        <v>126</v>
      </c>
      <c r="C34" s="211"/>
      <c r="D34" s="272">
        <v>781500</v>
      </c>
      <c r="E34" s="284" t="s">
        <v>127</v>
      </c>
      <c r="F34" s="217"/>
    </row>
    <row r="35" spans="1:6" ht="15" customHeight="1" x14ac:dyDescent="0.2">
      <c r="A35" s="272">
        <v>628400</v>
      </c>
      <c r="B35" s="273" t="s">
        <v>128</v>
      </c>
      <c r="C35" s="211"/>
      <c r="D35" s="282">
        <v>789000</v>
      </c>
      <c r="E35" s="283" t="s">
        <v>129</v>
      </c>
      <c r="F35" s="216"/>
    </row>
    <row r="36" spans="1:6" ht="21.75" customHeight="1" thickBot="1" x14ac:dyDescent="0.25">
      <c r="A36" s="272">
        <v>628800</v>
      </c>
      <c r="B36" s="273" t="s">
        <v>130</v>
      </c>
      <c r="C36" s="211"/>
      <c r="D36" s="285">
        <v>78</v>
      </c>
      <c r="E36" s="286" t="s">
        <v>131</v>
      </c>
      <c r="F36" s="287">
        <f>SUM(F33:F35)</f>
        <v>0</v>
      </c>
    </row>
    <row r="37" spans="1:6" ht="19.5" customHeight="1" thickBot="1" x14ac:dyDescent="0.25">
      <c r="A37" s="238">
        <v>62</v>
      </c>
      <c r="B37" s="239" t="s">
        <v>132</v>
      </c>
      <c r="C37" s="223">
        <f>SUM(C24:C36)</f>
        <v>0</v>
      </c>
      <c r="D37" s="288">
        <v>791000</v>
      </c>
      <c r="E37" s="289" t="s">
        <v>133</v>
      </c>
      <c r="F37" s="212"/>
    </row>
    <row r="38" spans="1:6" ht="24.75" customHeight="1" x14ac:dyDescent="0.2">
      <c r="A38" s="272">
        <v>631000</v>
      </c>
      <c r="B38" s="273" t="s">
        <v>134</v>
      </c>
      <c r="C38" s="211"/>
      <c r="D38" s="288">
        <v>792000</v>
      </c>
      <c r="E38" s="289" t="s">
        <v>135</v>
      </c>
      <c r="F38" s="212"/>
    </row>
    <row r="39" spans="1:6" ht="24.75" customHeight="1" x14ac:dyDescent="0.2">
      <c r="A39" s="272">
        <v>633000</v>
      </c>
      <c r="B39" s="273" t="s">
        <v>136</v>
      </c>
      <c r="C39" s="211"/>
      <c r="D39" s="288">
        <v>793000</v>
      </c>
      <c r="E39" s="289" t="s">
        <v>137</v>
      </c>
      <c r="F39" s="212"/>
    </row>
    <row r="40" spans="1:6" ht="15" customHeight="1" thickBot="1" x14ac:dyDescent="0.25">
      <c r="A40" s="236" t="s">
        <v>138</v>
      </c>
      <c r="B40" s="237" t="s">
        <v>139</v>
      </c>
      <c r="C40" s="218">
        <f>SUM(C38:C39)</f>
        <v>0</v>
      </c>
      <c r="D40" s="290">
        <v>79</v>
      </c>
      <c r="E40" s="291" t="s">
        <v>140</v>
      </c>
      <c r="F40" s="292">
        <f>SUM(F37:F39)</f>
        <v>0</v>
      </c>
    </row>
    <row r="41" spans="1:6" ht="24.75" customHeight="1" x14ac:dyDescent="0.2">
      <c r="A41" s="280">
        <v>635000</v>
      </c>
      <c r="B41" s="293" t="s">
        <v>141</v>
      </c>
      <c r="C41" s="219"/>
      <c r="D41" s="220"/>
      <c r="E41" s="221"/>
      <c r="F41" s="222"/>
    </row>
    <row r="42" spans="1:6" ht="15" customHeight="1" x14ac:dyDescent="0.2">
      <c r="A42" s="272">
        <v>637000</v>
      </c>
      <c r="B42" s="273" t="s">
        <v>142</v>
      </c>
      <c r="C42" s="211"/>
      <c r="D42" s="220"/>
      <c r="E42" s="221"/>
      <c r="F42" s="222"/>
    </row>
    <row r="43" spans="1:6" ht="15" customHeight="1" thickBot="1" x14ac:dyDescent="0.25">
      <c r="A43" s="238" t="s">
        <v>143</v>
      </c>
      <c r="B43" s="239" t="s">
        <v>144</v>
      </c>
      <c r="C43" s="223">
        <f>SUM(C41:C42)</f>
        <v>0</v>
      </c>
      <c r="D43" s="220"/>
      <c r="E43" s="221"/>
      <c r="F43" s="222"/>
    </row>
    <row r="44" spans="1:6" ht="15" customHeight="1" x14ac:dyDescent="0.2">
      <c r="A44" s="272">
        <v>641000</v>
      </c>
      <c r="B44" s="273" t="s">
        <v>145</v>
      </c>
      <c r="C44" s="211"/>
      <c r="D44" s="220"/>
      <c r="E44" s="221"/>
      <c r="F44" s="222"/>
    </row>
    <row r="45" spans="1:6" ht="15" customHeight="1" x14ac:dyDescent="0.2">
      <c r="A45" s="272">
        <v>641200</v>
      </c>
      <c r="B45" s="273" t="s">
        <v>146</v>
      </c>
      <c r="C45" s="211"/>
      <c r="D45" s="220"/>
      <c r="E45" s="221"/>
      <c r="F45" s="222"/>
    </row>
    <row r="46" spans="1:6" ht="15" customHeight="1" x14ac:dyDescent="0.2">
      <c r="A46" s="272">
        <v>641300</v>
      </c>
      <c r="B46" s="273" t="s">
        <v>147</v>
      </c>
      <c r="C46" s="211"/>
      <c r="D46" s="224"/>
      <c r="E46" s="225"/>
      <c r="F46" s="226"/>
    </row>
    <row r="47" spans="1:6" ht="15" customHeight="1" x14ac:dyDescent="0.2">
      <c r="A47" s="272">
        <v>645000</v>
      </c>
      <c r="B47" s="273" t="s">
        <v>148</v>
      </c>
      <c r="C47" s="211"/>
      <c r="D47" s="227"/>
      <c r="E47" s="25"/>
      <c r="F47" s="226"/>
    </row>
    <row r="48" spans="1:6" ht="15" customHeight="1" x14ac:dyDescent="0.2">
      <c r="A48" s="272">
        <v>648000</v>
      </c>
      <c r="B48" s="273" t="s">
        <v>149</v>
      </c>
      <c r="C48" s="211"/>
      <c r="D48" s="227"/>
      <c r="E48" s="228"/>
      <c r="F48" s="229"/>
    </row>
    <row r="49" spans="1:6" ht="15" customHeight="1" thickBot="1" x14ac:dyDescent="0.25">
      <c r="A49" s="238">
        <v>64</v>
      </c>
      <c r="B49" s="239" t="s">
        <v>150</v>
      </c>
      <c r="C49" s="223">
        <f>SUM(C44:C48)</f>
        <v>0</v>
      </c>
      <c r="D49" s="227"/>
      <c r="E49" s="228"/>
      <c r="F49" s="229"/>
    </row>
    <row r="50" spans="1:6" ht="15" customHeight="1" x14ac:dyDescent="0.2">
      <c r="A50" s="272">
        <v>654000</v>
      </c>
      <c r="B50" s="273" t="s">
        <v>151</v>
      </c>
      <c r="C50" s="211"/>
      <c r="D50" s="224"/>
      <c r="E50" s="57"/>
      <c r="F50" s="226"/>
    </row>
    <row r="51" spans="1:6" ht="15" customHeight="1" x14ac:dyDescent="0.2">
      <c r="A51" s="272">
        <v>658000</v>
      </c>
      <c r="B51" s="273" t="s">
        <v>152</v>
      </c>
      <c r="C51" s="211"/>
      <c r="D51" s="224"/>
      <c r="E51" s="57"/>
      <c r="F51" s="226"/>
    </row>
    <row r="52" spans="1:6" ht="15" customHeight="1" thickBot="1" x14ac:dyDescent="0.25">
      <c r="A52" s="238">
        <v>65</v>
      </c>
      <c r="B52" s="239" t="s">
        <v>153</v>
      </c>
      <c r="C52" s="270">
        <f>SUM(C50:C51)</f>
        <v>0</v>
      </c>
      <c r="D52" s="230"/>
      <c r="E52" s="25"/>
      <c r="F52" s="226"/>
    </row>
    <row r="53" spans="1:6" ht="15" customHeight="1" x14ac:dyDescent="0.2">
      <c r="A53" s="272">
        <v>661100</v>
      </c>
      <c r="B53" s="273" t="s">
        <v>154</v>
      </c>
      <c r="C53" s="211"/>
      <c r="D53" s="230"/>
      <c r="E53" s="25"/>
      <c r="F53" s="226"/>
    </row>
    <row r="54" spans="1:6" ht="15" customHeight="1" x14ac:dyDescent="0.2">
      <c r="A54" s="272">
        <v>661500</v>
      </c>
      <c r="B54" s="273" t="s">
        <v>155</v>
      </c>
      <c r="C54" s="211"/>
      <c r="D54" s="230"/>
      <c r="E54" s="25"/>
      <c r="F54" s="226"/>
    </row>
    <row r="55" spans="1:6" ht="15" customHeight="1" x14ac:dyDescent="0.2">
      <c r="A55" s="288">
        <v>668000</v>
      </c>
      <c r="B55" s="294" t="s">
        <v>156</v>
      </c>
      <c r="C55" s="211"/>
      <c r="D55" s="230"/>
      <c r="E55" s="25"/>
      <c r="F55" s="226"/>
    </row>
    <row r="56" spans="1:6" ht="15" customHeight="1" thickBot="1" x14ac:dyDescent="0.25">
      <c r="A56" s="238">
        <v>66</v>
      </c>
      <c r="B56" s="239" t="s">
        <v>157</v>
      </c>
      <c r="C56" s="270">
        <f>SUM(C53:C55)</f>
        <v>0</v>
      </c>
      <c r="D56" s="230"/>
      <c r="E56" s="25"/>
      <c r="F56" s="226"/>
    </row>
    <row r="57" spans="1:6" ht="15" customHeight="1" x14ac:dyDescent="0.2">
      <c r="A57" s="272">
        <v>671000</v>
      </c>
      <c r="B57" s="273" t="s">
        <v>158</v>
      </c>
      <c r="C57" s="211"/>
      <c r="D57" s="230"/>
      <c r="E57" s="25"/>
      <c r="F57" s="226"/>
    </row>
    <row r="58" spans="1:6" ht="15" customHeight="1" x14ac:dyDescent="0.2">
      <c r="A58" s="272">
        <v>675000</v>
      </c>
      <c r="B58" s="273" t="s">
        <v>159</v>
      </c>
      <c r="C58" s="211"/>
      <c r="D58" s="230"/>
      <c r="E58" s="25"/>
      <c r="F58" s="226"/>
    </row>
    <row r="59" spans="1:6" ht="15" customHeight="1" thickBot="1" x14ac:dyDescent="0.25">
      <c r="A59" s="238">
        <v>67</v>
      </c>
      <c r="B59" s="239" t="s">
        <v>160</v>
      </c>
      <c r="C59" s="270">
        <f>SUM(C57:C58)</f>
        <v>0</v>
      </c>
      <c r="D59" s="230"/>
      <c r="E59" s="25"/>
      <c r="F59" s="226"/>
    </row>
    <row r="60" spans="1:6" ht="15" customHeight="1" x14ac:dyDescent="0.2">
      <c r="A60" s="272">
        <v>681100</v>
      </c>
      <c r="B60" s="273" t="s">
        <v>161</v>
      </c>
      <c r="C60" s="211"/>
      <c r="D60" s="230"/>
      <c r="E60" s="25"/>
      <c r="F60" s="226"/>
    </row>
    <row r="61" spans="1:6" ht="15" customHeight="1" x14ac:dyDescent="0.2">
      <c r="A61" s="272">
        <v>681500</v>
      </c>
      <c r="B61" s="273" t="s">
        <v>162</v>
      </c>
      <c r="C61" s="211"/>
      <c r="D61" s="230"/>
      <c r="E61" s="25"/>
      <c r="F61" s="226"/>
    </row>
    <row r="62" spans="1:6" ht="23.25" customHeight="1" x14ac:dyDescent="0.2">
      <c r="A62" s="272">
        <v>689000</v>
      </c>
      <c r="B62" s="273" t="s">
        <v>163</v>
      </c>
      <c r="C62" s="211"/>
      <c r="D62" s="230"/>
      <c r="E62" s="25"/>
      <c r="F62" s="226"/>
    </row>
    <row r="63" spans="1:6" ht="27" customHeight="1" thickBot="1" x14ac:dyDescent="0.25">
      <c r="A63" s="238">
        <v>68</v>
      </c>
      <c r="B63" s="239" t="s">
        <v>164</v>
      </c>
      <c r="C63" s="270">
        <f>SUM(C60:C62)</f>
        <v>0</v>
      </c>
      <c r="D63" s="230"/>
      <c r="E63" s="25"/>
      <c r="F63" s="226"/>
    </row>
    <row r="64" spans="1:6" ht="15" customHeight="1" thickBot="1" x14ac:dyDescent="0.25">
      <c r="A64" s="295">
        <v>69</v>
      </c>
      <c r="B64" s="296" t="s">
        <v>165</v>
      </c>
      <c r="C64" s="231"/>
      <c r="D64" s="230"/>
      <c r="E64" s="25"/>
      <c r="F64" s="226"/>
    </row>
    <row r="65" spans="1:6" ht="15" customHeight="1" x14ac:dyDescent="0.2">
      <c r="A65" s="298"/>
      <c r="B65" s="299"/>
      <c r="C65" s="229"/>
      <c r="D65" s="232"/>
      <c r="E65" s="25"/>
      <c r="F65" s="226"/>
    </row>
    <row r="66" spans="1:6" ht="30.75" customHeight="1" thickBot="1" x14ac:dyDescent="0.25">
      <c r="A66" s="300"/>
      <c r="B66" s="239"/>
      <c r="C66" s="301"/>
      <c r="D66" s="232"/>
      <c r="E66" s="233"/>
      <c r="F66" s="229"/>
    </row>
    <row r="67" spans="1:6" ht="19.5" customHeight="1" thickBot="1" x14ac:dyDescent="0.25">
      <c r="A67" s="302"/>
      <c r="B67" s="235" t="s">
        <v>166</v>
      </c>
      <c r="C67" s="297">
        <f>C14+C23+C37+C40+C43+C49+C52+C56+C59+C63+C64</f>
        <v>0</v>
      </c>
      <c r="D67" s="234"/>
      <c r="E67" s="235" t="s">
        <v>167</v>
      </c>
      <c r="F67" s="303">
        <f>F40+F36+F32+F26+F24+F20+F10</f>
        <v>0</v>
      </c>
    </row>
    <row r="68" spans="1:6" ht="24.75" customHeight="1" thickBot="1" x14ac:dyDescent="0.25">
      <c r="A68" s="304"/>
      <c r="B68" s="305"/>
      <c r="C68" s="305"/>
      <c r="D68" s="305"/>
      <c r="E68" s="305"/>
      <c r="F68" s="306"/>
    </row>
    <row r="69" spans="1:6" ht="23.25" customHeight="1" x14ac:dyDescent="0.2">
      <c r="A69" s="307">
        <v>86</v>
      </c>
      <c r="B69" s="308" t="s">
        <v>168</v>
      </c>
      <c r="C69" s="257">
        <f>'BUDGET 2'!C10</f>
        <v>0</v>
      </c>
      <c r="D69" s="307">
        <v>87</v>
      </c>
      <c r="E69" s="308" t="s">
        <v>169</v>
      </c>
      <c r="F69" s="257">
        <f>C69</f>
        <v>0</v>
      </c>
    </row>
    <row r="70" spans="1:6" ht="18.75" customHeight="1" thickBot="1" x14ac:dyDescent="0.25">
      <c r="A70" s="309"/>
      <c r="B70" s="310" t="s">
        <v>170</v>
      </c>
      <c r="C70" s="311">
        <f>C69</f>
        <v>0</v>
      </c>
      <c r="D70" s="312"/>
      <c r="E70" s="313" t="s">
        <v>171</v>
      </c>
      <c r="F70" s="311">
        <f>F69</f>
        <v>0</v>
      </c>
    </row>
    <row r="71" spans="1:6" ht="23.25" customHeight="1" thickBot="1" x14ac:dyDescent="0.25">
      <c r="A71" s="397" t="s">
        <v>172</v>
      </c>
      <c r="B71" s="398"/>
      <c r="C71" s="297">
        <f>C70+C67</f>
        <v>0</v>
      </c>
      <c r="D71" s="375" t="s">
        <v>173</v>
      </c>
      <c r="E71" s="399"/>
      <c r="F71" s="297">
        <f>F70+F67</f>
        <v>0</v>
      </c>
    </row>
    <row r="72" spans="1:6" ht="15" customHeight="1" x14ac:dyDescent="0.2">
      <c r="D72" s="189"/>
      <c r="E72" s="190"/>
      <c r="F72" s="191"/>
    </row>
    <row r="73" spans="1:6" ht="24" customHeight="1" x14ac:dyDescent="0.2">
      <c r="A73" s="192"/>
      <c r="B73" s="314" t="s">
        <v>174</v>
      </c>
      <c r="C73" s="15"/>
      <c r="D73" s="15"/>
      <c r="E73" s="15"/>
      <c r="F73" s="15"/>
    </row>
    <row r="74" spans="1:6" ht="18" customHeight="1" x14ac:dyDescent="0.2">
      <c r="B74" s="193"/>
      <c r="D74" s="189"/>
      <c r="E74" s="190"/>
      <c r="F74" s="191"/>
    </row>
    <row r="75" spans="1:6" s="315" customFormat="1" ht="15.75" customHeight="1" x14ac:dyDescent="0.2">
      <c r="A75" s="1"/>
      <c r="B75" s="193"/>
      <c r="C75" s="1"/>
      <c r="D75" s="189"/>
      <c r="E75" s="194"/>
      <c r="F75" s="195"/>
    </row>
    <row r="76" spans="1:6" ht="21.75" customHeight="1" x14ac:dyDescent="0.2">
      <c r="B76" s="193"/>
      <c r="D76" s="196"/>
      <c r="E76" s="3"/>
      <c r="F76" s="4"/>
    </row>
    <row r="77" spans="1:6" ht="25.5" customHeight="1" x14ac:dyDescent="0.2">
      <c r="D77" s="197"/>
      <c r="E77" s="197"/>
      <c r="F77" s="197"/>
    </row>
    <row r="78" spans="1:6" ht="15" customHeight="1" x14ac:dyDescent="0.2">
      <c r="D78" s="198"/>
      <c r="E78" s="199"/>
      <c r="F78" s="195"/>
    </row>
    <row r="79" spans="1:6" ht="22.5" customHeight="1" x14ac:dyDescent="0.2">
      <c r="D79" s="198"/>
      <c r="E79" s="200"/>
      <c r="F79" s="195"/>
    </row>
    <row r="80" spans="1:6" x14ac:dyDescent="0.2">
      <c r="D80" s="198"/>
      <c r="E80" s="199"/>
      <c r="F80" s="195"/>
    </row>
    <row r="81" spans="4:6" ht="24" customHeight="1" x14ac:dyDescent="0.2">
      <c r="D81" s="198"/>
      <c r="E81" s="201"/>
      <c r="F81" s="195"/>
    </row>
    <row r="82" spans="4:6" x14ac:dyDescent="0.2">
      <c r="D82" s="400"/>
      <c r="E82" s="400"/>
      <c r="F82" s="4"/>
    </row>
    <row r="84" spans="4:6" x14ac:dyDescent="0.2">
      <c r="D84" s="192"/>
      <c r="E84" s="15"/>
      <c r="F84" s="15"/>
    </row>
  </sheetData>
  <sheetProtection password="9D83" sheet="1" objects="1" scenarios="1" selectLockedCells="1"/>
  <mergeCells count="9">
    <mergeCell ref="A1:C1"/>
    <mergeCell ref="D2:F2"/>
    <mergeCell ref="A71:B71"/>
    <mergeCell ref="D71:E71"/>
    <mergeCell ref="D82:E82"/>
    <mergeCell ref="B2:C2"/>
    <mergeCell ref="A3:B3"/>
    <mergeCell ref="A5:C5"/>
    <mergeCell ref="D5:F5"/>
  </mergeCells>
  <printOptions horizontalCentered="1"/>
  <pageMargins left="0" right="0" top="0" bottom="0" header="0" footer="0"/>
  <pageSetup paperSize="9"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6" sqref="C6"/>
    </sheetView>
  </sheetViews>
  <sheetFormatPr baseColWidth="10" defaultRowHeight="12.75" x14ac:dyDescent="0.2"/>
  <cols>
    <col min="1" max="1" width="11" customWidth="1"/>
    <col min="2" max="2" width="13.7109375" customWidth="1"/>
    <col min="3" max="3" width="13" customWidth="1"/>
    <col min="8" max="8" width="13.7109375" customWidth="1"/>
  </cols>
  <sheetData>
    <row r="1" spans="1:8" ht="49.5" customHeight="1" x14ac:dyDescent="0.2">
      <c r="A1" s="406" t="s">
        <v>66</v>
      </c>
      <c r="B1" s="406"/>
      <c r="C1" s="406"/>
      <c r="D1" s="407" t="str">
        <f>IF('Dénomination '!D8="","Merci de compléter la feuille Dénomination",'Dénomination '!D8)</f>
        <v>Merci de compléter la feuille Dénomination</v>
      </c>
      <c r="E1" s="407"/>
      <c r="F1" s="407"/>
      <c r="G1" s="407"/>
      <c r="H1" s="407"/>
    </row>
    <row r="2" spans="1:8" s="183" customFormat="1" ht="36" customHeight="1" x14ac:dyDescent="0.2">
      <c r="A2" s="408" t="s">
        <v>176</v>
      </c>
      <c r="B2" s="408"/>
      <c r="C2" s="408"/>
      <c r="D2" s="408"/>
      <c r="E2" s="408"/>
      <c r="F2" s="408"/>
      <c r="G2" s="408"/>
      <c r="H2" s="15"/>
    </row>
    <row r="3" spans="1:8" s="183" customFormat="1" ht="67.5" customHeight="1" x14ac:dyDescent="0.2">
      <c r="A3" s="409" t="s">
        <v>177</v>
      </c>
      <c r="B3" s="409"/>
      <c r="C3" s="409"/>
      <c r="D3" s="409"/>
      <c r="E3" s="409"/>
      <c r="F3" s="409"/>
      <c r="G3" s="409"/>
      <c r="H3" s="409"/>
    </row>
    <row r="4" spans="1:8" s="183" customFormat="1" ht="56.25" customHeight="1" thickBot="1" x14ac:dyDescent="0.25">
      <c r="A4" s="242"/>
      <c r="B4" s="242"/>
      <c r="C4" s="242"/>
      <c r="D4" s="242"/>
      <c r="E4" s="242"/>
      <c r="F4" s="242"/>
      <c r="G4" s="242"/>
      <c r="H4" s="15"/>
    </row>
    <row r="5" spans="1:8" s="246" customFormat="1" ht="47.25" customHeight="1" thickTop="1" x14ac:dyDescent="0.2">
      <c r="A5" s="243">
        <v>86</v>
      </c>
      <c r="B5" s="244" t="s">
        <v>178</v>
      </c>
      <c r="C5" s="245" t="s">
        <v>179</v>
      </c>
      <c r="D5" s="410" t="s">
        <v>180</v>
      </c>
      <c r="E5" s="411"/>
      <c r="F5" s="411"/>
      <c r="G5" s="411"/>
      <c r="H5" s="412"/>
    </row>
    <row r="6" spans="1:8" s="183" customFormat="1" ht="58.5" customHeight="1" x14ac:dyDescent="0.2">
      <c r="A6" s="247">
        <v>862100</v>
      </c>
      <c r="B6" s="248" t="s">
        <v>181</v>
      </c>
      <c r="C6" s="249"/>
      <c r="D6" s="403"/>
      <c r="E6" s="404"/>
      <c r="F6" s="404"/>
      <c r="G6" s="404"/>
      <c r="H6" s="405"/>
    </row>
    <row r="7" spans="1:8" s="183" customFormat="1" ht="60" customHeight="1" x14ac:dyDescent="0.2">
      <c r="A7" s="250">
        <v>862200</v>
      </c>
      <c r="B7" s="248" t="s">
        <v>182</v>
      </c>
      <c r="C7" s="249"/>
      <c r="D7" s="403"/>
      <c r="E7" s="404"/>
      <c r="F7" s="404"/>
      <c r="G7" s="404"/>
      <c r="H7" s="405"/>
    </row>
    <row r="8" spans="1:8" s="183" customFormat="1" ht="60.75" customHeight="1" x14ac:dyDescent="0.2">
      <c r="A8" s="247">
        <v>862300</v>
      </c>
      <c r="B8" s="248" t="s">
        <v>183</v>
      </c>
      <c r="C8" s="249"/>
      <c r="D8" s="403"/>
      <c r="E8" s="404"/>
      <c r="F8" s="404"/>
      <c r="G8" s="404"/>
      <c r="H8" s="405"/>
    </row>
    <row r="9" spans="1:8" s="183" customFormat="1" ht="56.25" customHeight="1" thickBot="1" x14ac:dyDescent="0.25">
      <c r="A9" s="251">
        <v>862400</v>
      </c>
      <c r="B9" s="252" t="s">
        <v>184</v>
      </c>
      <c r="C9" s="249"/>
      <c r="D9" s="413"/>
      <c r="E9" s="414"/>
      <c r="F9" s="414"/>
      <c r="G9" s="414"/>
      <c r="H9" s="415"/>
    </row>
    <row r="10" spans="1:8" s="246" customFormat="1" ht="36" customHeight="1" thickTop="1" thickBot="1" x14ac:dyDescent="0.25">
      <c r="A10" s="416" t="s">
        <v>185</v>
      </c>
      <c r="B10" s="417"/>
      <c r="C10" s="253">
        <f>SUM(C6:C9)</f>
        <v>0</v>
      </c>
      <c r="D10" s="418"/>
      <c r="E10" s="419"/>
      <c r="F10" s="419"/>
      <c r="G10" s="419"/>
      <c r="H10" s="419"/>
    </row>
    <row r="11" spans="1:8" s="246" customFormat="1" ht="36" customHeight="1" thickTop="1" x14ac:dyDescent="0.2">
      <c r="A11" s="114"/>
      <c r="B11" s="114"/>
      <c r="C11" s="254"/>
      <c r="D11" s="240"/>
      <c r="E11" s="240"/>
      <c r="F11" s="240"/>
      <c r="G11" s="240"/>
      <c r="H11" s="240"/>
    </row>
    <row r="12" spans="1:8" s="246" customFormat="1" ht="36" customHeight="1" x14ac:dyDescent="0.2">
      <c r="A12" s="114"/>
      <c r="B12" s="114"/>
      <c r="C12" s="254"/>
      <c r="D12" s="240"/>
      <c r="E12" s="240"/>
      <c r="F12" s="240"/>
      <c r="G12" s="240"/>
      <c r="H12" s="240"/>
    </row>
    <row r="13" spans="1:8" x14ac:dyDescent="0.2">
      <c r="A13" s="1"/>
      <c r="B13" s="255"/>
      <c r="C13" s="255"/>
      <c r="D13" s="255"/>
      <c r="E13" s="255"/>
      <c r="F13" s="255"/>
      <c r="G13" s="255"/>
      <c r="H13" s="255"/>
    </row>
    <row r="14" spans="1:8" x14ac:dyDescent="0.2">
      <c r="A14" s="1"/>
      <c r="B14" s="255"/>
      <c r="C14" s="255"/>
      <c r="D14" s="255"/>
      <c r="E14" s="255"/>
      <c r="F14" s="255"/>
      <c r="G14" s="255"/>
      <c r="H14" s="255"/>
    </row>
    <row r="15" spans="1:8" x14ac:dyDescent="0.2">
      <c r="A15" s="1"/>
      <c r="B15" s="1"/>
      <c r="C15" s="1"/>
      <c r="E15" s="256"/>
      <c r="F15" s="256"/>
      <c r="G15" s="256"/>
      <c r="H15" s="256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</sheetData>
  <sheetProtection password="9D83" sheet="1" selectLockedCells="1"/>
  <mergeCells count="11">
    <mergeCell ref="D7:H7"/>
    <mergeCell ref="D8:H8"/>
    <mergeCell ref="D9:H9"/>
    <mergeCell ref="A10:B10"/>
    <mergeCell ref="D10:H10"/>
    <mergeCell ref="D6:H6"/>
    <mergeCell ref="A1:C1"/>
    <mergeCell ref="D1:H1"/>
    <mergeCell ref="A2:G2"/>
    <mergeCell ref="A3:H3"/>
    <mergeCell ref="D5:H5"/>
  </mergeCells>
  <pageMargins left="0.39370078740157483" right="0" top="0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L54"/>
  <sheetViews>
    <sheetView showZeros="0" workbookViewId="0">
      <selection activeCell="F23" sqref="F23"/>
    </sheetView>
  </sheetViews>
  <sheetFormatPr baseColWidth="10" defaultRowHeight="12.75" x14ac:dyDescent="0.2"/>
  <cols>
    <col min="1" max="1" width="17.140625" style="71" customWidth="1"/>
    <col min="2" max="2" width="14.5703125" style="71" customWidth="1"/>
    <col min="3" max="3" width="15.28515625" style="71" customWidth="1"/>
    <col min="4" max="7" width="15.7109375" style="71" customWidth="1"/>
    <col min="8" max="8" width="15.7109375" style="163" customWidth="1"/>
    <col min="9" max="16384" width="11.42578125" style="71"/>
  </cols>
  <sheetData>
    <row r="1" spans="1:12" ht="37.5" customHeight="1" x14ac:dyDescent="0.2">
      <c r="A1" s="442" t="s">
        <v>191</v>
      </c>
      <c r="B1" s="442"/>
      <c r="C1" s="442"/>
      <c r="D1" s="442"/>
      <c r="E1" s="442"/>
      <c r="F1" s="442"/>
      <c r="G1" s="442"/>
      <c r="H1" s="185">
        <f>'Dénomination '!E4</f>
        <v>2016</v>
      </c>
    </row>
    <row r="2" spans="1:12" ht="19.5" customHeight="1" x14ac:dyDescent="0.2">
      <c r="A2" s="442"/>
      <c r="B2" s="442"/>
      <c r="C2" s="442"/>
      <c r="D2" s="442"/>
      <c r="E2" s="442"/>
      <c r="F2" s="442"/>
      <c r="G2" s="442"/>
      <c r="H2" s="442"/>
    </row>
    <row r="3" spans="1:12" ht="31.5" customHeight="1" x14ac:dyDescent="0.2">
      <c r="A3" s="462" t="s">
        <v>6</v>
      </c>
      <c r="B3" s="462"/>
      <c r="C3" s="462"/>
      <c r="D3" s="463" t="str">
        <f>IF('Dénomination '!D8="","Merci de compléter la feuille Dénomination",'Dénomination '!D8)</f>
        <v>Merci de compléter la feuille Dénomination</v>
      </c>
      <c r="E3" s="464"/>
      <c r="F3" s="464"/>
      <c r="G3" s="464"/>
      <c r="H3" s="464"/>
    </row>
    <row r="4" spans="1:12" ht="38.25" customHeight="1" thickBot="1" x14ac:dyDescent="0.25">
      <c r="A4" s="104"/>
      <c r="B4" s="105"/>
      <c r="C4" s="105"/>
      <c r="D4" s="105"/>
      <c r="E4" s="18"/>
      <c r="F4" s="18"/>
      <c r="G4" s="18"/>
    </row>
    <row r="5" spans="1:12" s="26" customFormat="1" ht="16.5" customHeight="1" x14ac:dyDescent="0.2">
      <c r="A5" s="425" t="s">
        <v>24</v>
      </c>
      <c r="B5" s="456"/>
      <c r="C5" s="457"/>
      <c r="D5" s="454" t="s">
        <v>33</v>
      </c>
      <c r="E5" s="452" t="s">
        <v>14</v>
      </c>
      <c r="F5" s="446" t="s">
        <v>53</v>
      </c>
      <c r="G5" s="452" t="s">
        <v>26</v>
      </c>
      <c r="H5" s="449" t="s">
        <v>205</v>
      </c>
    </row>
    <row r="6" spans="1:12" s="106" customFormat="1" ht="16.5" customHeight="1" x14ac:dyDescent="0.2">
      <c r="A6" s="427"/>
      <c r="B6" s="458"/>
      <c r="C6" s="459"/>
      <c r="D6" s="455"/>
      <c r="E6" s="453"/>
      <c r="F6" s="447"/>
      <c r="G6" s="453"/>
      <c r="H6" s="450"/>
    </row>
    <row r="7" spans="1:12" s="106" customFormat="1" ht="55.5" customHeight="1" x14ac:dyDescent="0.2">
      <c r="A7" s="427"/>
      <c r="B7" s="458"/>
      <c r="C7" s="459"/>
      <c r="D7" s="455"/>
      <c r="E7" s="453"/>
      <c r="F7" s="448"/>
      <c r="G7" s="453"/>
      <c r="H7" s="451"/>
      <c r="L7" s="356"/>
    </row>
    <row r="8" spans="1:12" s="26" customFormat="1" ht="17.25" customHeight="1" thickBot="1" x14ac:dyDescent="0.25">
      <c r="A8" s="429"/>
      <c r="B8" s="460"/>
      <c r="C8" s="461"/>
      <c r="D8" s="27" t="s">
        <v>2</v>
      </c>
      <c r="E8" s="30" t="s">
        <v>3</v>
      </c>
      <c r="F8" s="28" t="s">
        <v>5</v>
      </c>
      <c r="G8" s="31" t="s">
        <v>25</v>
      </c>
      <c r="H8" s="29" t="s">
        <v>12</v>
      </c>
    </row>
    <row r="9" spans="1:12" ht="24" customHeight="1" x14ac:dyDescent="0.2">
      <c r="A9" s="439" t="s">
        <v>209</v>
      </c>
      <c r="B9" s="434" t="s">
        <v>15</v>
      </c>
      <c r="C9" s="58" t="s">
        <v>21</v>
      </c>
      <c r="D9" s="59"/>
      <c r="E9" s="120"/>
      <c r="F9" s="61"/>
      <c r="G9" s="121">
        <f t="shared" ref="G9:G32" si="0">D9*E9*F9</f>
        <v>0</v>
      </c>
      <c r="H9" s="344"/>
    </row>
    <row r="10" spans="1:12" ht="24" customHeight="1" x14ac:dyDescent="0.2">
      <c r="A10" s="443"/>
      <c r="B10" s="435"/>
      <c r="C10" s="62" t="s">
        <v>22</v>
      </c>
      <c r="D10" s="63"/>
      <c r="E10" s="122"/>
      <c r="F10" s="65"/>
      <c r="G10" s="121">
        <f t="shared" si="0"/>
        <v>0</v>
      </c>
      <c r="H10" s="347"/>
    </row>
    <row r="11" spans="1:12" ht="24" customHeight="1" x14ac:dyDescent="0.2">
      <c r="A11" s="443"/>
      <c r="B11" s="435"/>
      <c r="C11" s="66" t="s">
        <v>23</v>
      </c>
      <c r="D11" s="67"/>
      <c r="E11" s="123"/>
      <c r="F11" s="68"/>
      <c r="G11" s="124">
        <f t="shared" si="0"/>
        <v>0</v>
      </c>
      <c r="H11" s="348"/>
    </row>
    <row r="12" spans="1:12" ht="24" customHeight="1" x14ac:dyDescent="0.2">
      <c r="A12" s="443"/>
      <c r="B12" s="436" t="s">
        <v>16</v>
      </c>
      <c r="C12" s="125" t="s">
        <v>21</v>
      </c>
      <c r="D12" s="126"/>
      <c r="E12" s="127"/>
      <c r="F12" s="128"/>
      <c r="G12" s="129">
        <f t="shared" si="0"/>
        <v>0</v>
      </c>
      <c r="H12" s="345"/>
    </row>
    <row r="13" spans="1:12" ht="24" customHeight="1" x14ac:dyDescent="0.2">
      <c r="A13" s="443"/>
      <c r="B13" s="437"/>
      <c r="C13" s="62" t="s">
        <v>22</v>
      </c>
      <c r="D13" s="63"/>
      <c r="E13" s="122"/>
      <c r="F13" s="65"/>
      <c r="G13" s="121">
        <f t="shared" si="0"/>
        <v>0</v>
      </c>
      <c r="H13" s="347"/>
    </row>
    <row r="14" spans="1:12" ht="24" customHeight="1" x14ac:dyDescent="0.2">
      <c r="A14" s="443"/>
      <c r="B14" s="438"/>
      <c r="C14" s="130" t="s">
        <v>23</v>
      </c>
      <c r="D14" s="131"/>
      <c r="E14" s="132"/>
      <c r="F14" s="133"/>
      <c r="G14" s="134">
        <f t="shared" si="0"/>
        <v>0</v>
      </c>
      <c r="H14" s="349"/>
    </row>
    <row r="15" spans="1:12" ht="24" customHeight="1" x14ac:dyDescent="0.2">
      <c r="A15" s="443"/>
      <c r="B15" s="182" t="s">
        <v>17</v>
      </c>
      <c r="C15" s="99" t="s">
        <v>21</v>
      </c>
      <c r="D15" s="95"/>
      <c r="E15" s="135"/>
      <c r="F15" s="136"/>
      <c r="G15" s="137">
        <f t="shared" si="0"/>
        <v>0</v>
      </c>
      <c r="H15" s="346"/>
    </row>
    <row r="16" spans="1:12" ht="24" customHeight="1" x14ac:dyDescent="0.2">
      <c r="A16" s="443"/>
      <c r="B16" s="423" t="s">
        <v>63</v>
      </c>
      <c r="C16" s="62" t="s">
        <v>22</v>
      </c>
      <c r="D16" s="63"/>
      <c r="E16" s="122"/>
      <c r="F16" s="65"/>
      <c r="G16" s="121">
        <f t="shared" si="0"/>
        <v>0</v>
      </c>
      <c r="H16" s="347"/>
    </row>
    <row r="17" spans="1:8" ht="24" customHeight="1" x14ac:dyDescent="0.2">
      <c r="A17" s="443"/>
      <c r="B17" s="423"/>
      <c r="C17" s="66" t="s">
        <v>23</v>
      </c>
      <c r="D17" s="67"/>
      <c r="E17" s="123"/>
      <c r="F17" s="68"/>
      <c r="G17" s="124">
        <f t="shared" si="0"/>
        <v>0</v>
      </c>
      <c r="H17" s="348"/>
    </row>
    <row r="18" spans="1:8" ht="24" customHeight="1" x14ac:dyDescent="0.2">
      <c r="A18" s="443"/>
      <c r="B18" s="182" t="s">
        <v>17</v>
      </c>
      <c r="C18" s="125" t="s">
        <v>21</v>
      </c>
      <c r="D18" s="126"/>
      <c r="E18" s="127"/>
      <c r="F18" s="128"/>
      <c r="G18" s="129">
        <f t="shared" si="0"/>
        <v>0</v>
      </c>
      <c r="H18" s="345"/>
    </row>
    <row r="19" spans="1:8" ht="24" customHeight="1" x14ac:dyDescent="0.2">
      <c r="A19" s="443"/>
      <c r="B19" s="423" t="s">
        <v>63</v>
      </c>
      <c r="C19" s="62" t="s">
        <v>22</v>
      </c>
      <c r="D19" s="63"/>
      <c r="E19" s="122"/>
      <c r="F19" s="65"/>
      <c r="G19" s="121">
        <f t="shared" si="0"/>
        <v>0</v>
      </c>
      <c r="H19" s="347"/>
    </row>
    <row r="20" spans="1:8" ht="24" customHeight="1" thickBot="1" x14ac:dyDescent="0.25">
      <c r="A20" s="444"/>
      <c r="B20" s="424"/>
      <c r="C20" s="66" t="s">
        <v>23</v>
      </c>
      <c r="D20" s="67"/>
      <c r="E20" s="123"/>
      <c r="F20" s="68"/>
      <c r="G20" s="124">
        <f t="shared" si="0"/>
        <v>0</v>
      </c>
      <c r="H20" s="350"/>
    </row>
    <row r="21" spans="1:8" ht="24" customHeight="1" x14ac:dyDescent="0.2">
      <c r="A21" s="439" t="s">
        <v>210</v>
      </c>
      <c r="B21" s="434" t="s">
        <v>15</v>
      </c>
      <c r="C21" s="58" t="s">
        <v>21</v>
      </c>
      <c r="D21" s="59"/>
      <c r="E21" s="120"/>
      <c r="F21" s="139"/>
      <c r="G21" s="140">
        <f t="shared" si="0"/>
        <v>0</v>
      </c>
      <c r="H21" s="141"/>
    </row>
    <row r="22" spans="1:8" ht="24" customHeight="1" x14ac:dyDescent="0.2">
      <c r="A22" s="440"/>
      <c r="B22" s="435"/>
      <c r="C22" s="62" t="s">
        <v>22</v>
      </c>
      <c r="D22" s="63"/>
      <c r="E22" s="122"/>
      <c r="F22" s="142"/>
      <c r="G22" s="121">
        <f t="shared" si="0"/>
        <v>0</v>
      </c>
      <c r="H22" s="143"/>
    </row>
    <row r="23" spans="1:8" ht="24" customHeight="1" x14ac:dyDescent="0.2">
      <c r="A23" s="441"/>
      <c r="B23" s="435"/>
      <c r="C23" s="66" t="s">
        <v>23</v>
      </c>
      <c r="D23" s="67"/>
      <c r="E23" s="123"/>
      <c r="F23" s="144"/>
      <c r="G23" s="138">
        <f t="shared" si="0"/>
        <v>0</v>
      </c>
      <c r="H23" s="145"/>
    </row>
    <row r="24" spans="1:8" ht="24" customHeight="1" x14ac:dyDescent="0.2">
      <c r="A24" s="441"/>
      <c r="B24" s="436" t="s">
        <v>16</v>
      </c>
      <c r="C24" s="125" t="s">
        <v>21</v>
      </c>
      <c r="D24" s="126"/>
      <c r="E24" s="127"/>
      <c r="F24" s="146"/>
      <c r="G24" s="147">
        <f t="shared" si="0"/>
        <v>0</v>
      </c>
      <c r="H24" s="148"/>
    </row>
    <row r="25" spans="1:8" ht="24" customHeight="1" x14ac:dyDescent="0.2">
      <c r="A25" s="441"/>
      <c r="B25" s="437"/>
      <c r="C25" s="62" t="s">
        <v>22</v>
      </c>
      <c r="D25" s="63"/>
      <c r="E25" s="122"/>
      <c r="F25" s="142"/>
      <c r="G25" s="121">
        <f t="shared" si="0"/>
        <v>0</v>
      </c>
      <c r="H25" s="143"/>
    </row>
    <row r="26" spans="1:8" ht="24" customHeight="1" x14ac:dyDescent="0.2">
      <c r="A26" s="441"/>
      <c r="B26" s="438"/>
      <c r="C26" s="130" t="s">
        <v>23</v>
      </c>
      <c r="D26" s="131"/>
      <c r="E26" s="132"/>
      <c r="F26" s="149"/>
      <c r="G26" s="150">
        <f t="shared" si="0"/>
        <v>0</v>
      </c>
      <c r="H26" s="151"/>
    </row>
    <row r="27" spans="1:8" ht="24" customHeight="1" x14ac:dyDescent="0.2">
      <c r="A27" s="441"/>
      <c r="B27" s="182" t="s">
        <v>17</v>
      </c>
      <c r="C27" s="99" t="s">
        <v>21</v>
      </c>
      <c r="D27" s="95"/>
      <c r="E27" s="135"/>
      <c r="F27" s="152"/>
      <c r="G27" s="138">
        <f t="shared" si="0"/>
        <v>0</v>
      </c>
      <c r="H27" s="153"/>
    </row>
    <row r="28" spans="1:8" ht="24" customHeight="1" x14ac:dyDescent="0.2">
      <c r="A28" s="441"/>
      <c r="B28" s="423" t="s">
        <v>63</v>
      </c>
      <c r="C28" s="62" t="s">
        <v>22</v>
      </c>
      <c r="D28" s="63"/>
      <c r="E28" s="122"/>
      <c r="F28" s="142"/>
      <c r="G28" s="121">
        <f t="shared" si="0"/>
        <v>0</v>
      </c>
      <c r="H28" s="143"/>
    </row>
    <row r="29" spans="1:8" ht="24" customHeight="1" x14ac:dyDescent="0.2">
      <c r="A29" s="441"/>
      <c r="B29" s="445"/>
      <c r="C29" s="130" t="s">
        <v>23</v>
      </c>
      <c r="D29" s="131"/>
      <c r="E29" s="132"/>
      <c r="F29" s="149"/>
      <c r="G29" s="150">
        <f t="shared" si="0"/>
        <v>0</v>
      </c>
      <c r="H29" s="151"/>
    </row>
    <row r="30" spans="1:8" ht="24" customHeight="1" x14ac:dyDescent="0.2">
      <c r="A30" s="441"/>
      <c r="B30" s="241" t="s">
        <v>17</v>
      </c>
      <c r="C30" s="99" t="s">
        <v>21</v>
      </c>
      <c r="D30" s="95"/>
      <c r="E30" s="135"/>
      <c r="F30" s="152"/>
      <c r="G30" s="138">
        <f t="shared" si="0"/>
        <v>0</v>
      </c>
      <c r="H30" s="153"/>
    </row>
    <row r="31" spans="1:8" ht="24" customHeight="1" x14ac:dyDescent="0.2">
      <c r="A31" s="441"/>
      <c r="B31" s="423" t="s">
        <v>63</v>
      </c>
      <c r="C31" s="62" t="s">
        <v>22</v>
      </c>
      <c r="D31" s="63"/>
      <c r="E31" s="122"/>
      <c r="F31" s="142"/>
      <c r="G31" s="121">
        <f t="shared" si="0"/>
        <v>0</v>
      </c>
      <c r="H31" s="143"/>
    </row>
    <row r="32" spans="1:8" ht="24" customHeight="1" thickBot="1" x14ac:dyDescent="0.25">
      <c r="A32" s="441"/>
      <c r="B32" s="424"/>
      <c r="C32" s="69" t="s">
        <v>23</v>
      </c>
      <c r="D32" s="67"/>
      <c r="E32" s="123"/>
      <c r="F32" s="142"/>
      <c r="G32" s="138">
        <f t="shared" si="0"/>
        <v>0</v>
      </c>
      <c r="H32" s="145"/>
    </row>
    <row r="33" spans="1:8" ht="24" customHeight="1" x14ac:dyDescent="0.2">
      <c r="A33" s="425" t="s">
        <v>54</v>
      </c>
      <c r="B33" s="426"/>
      <c r="C33" s="157" t="s">
        <v>21</v>
      </c>
      <c r="D33" s="431"/>
      <c r="E33" s="158">
        <f>E9+E12+E15+E18+E21+E24+E27+E30</f>
        <v>0</v>
      </c>
      <c r="F33" s="168" t="str">
        <f>IF(E33=0,"",(E9*F9+E12*F12+E15*F15+E18*F18+E21*F21+E24*F24+E27*F27+E30*F30)/E33)</f>
        <v/>
      </c>
      <c r="G33" s="420"/>
      <c r="H33" s="181">
        <f>H9+H12+H15+H18+H21+H24+H27+H30</f>
        <v>0</v>
      </c>
    </row>
    <row r="34" spans="1:8" ht="24" customHeight="1" x14ac:dyDescent="0.2">
      <c r="A34" s="427"/>
      <c r="B34" s="428"/>
      <c r="C34" s="159" t="s">
        <v>22</v>
      </c>
      <c r="D34" s="432"/>
      <c r="E34" s="160">
        <f>E10+E13+E16+E19+E22+E25+E28+E31</f>
        <v>0</v>
      </c>
      <c r="F34" s="154" t="str">
        <f>IF(E34=0,"",(E10*F10+E13*F13+E16*F16+E19*F19+E22*F22+E25*F25+E28*F28+E31*F31)/E34)</f>
        <v/>
      </c>
      <c r="G34" s="421"/>
      <c r="H34" s="184">
        <f>H10+H13+H16+H19+H22+H25+H28+H31</f>
        <v>0</v>
      </c>
    </row>
    <row r="35" spans="1:8" ht="24" customHeight="1" thickBot="1" x14ac:dyDescent="0.25">
      <c r="A35" s="429"/>
      <c r="B35" s="430"/>
      <c r="C35" s="161" t="s">
        <v>23</v>
      </c>
      <c r="D35" s="433"/>
      <c r="E35" s="162">
        <f>E11+E14+E17+E20+E23+E26+E29+E32</f>
        <v>0</v>
      </c>
      <c r="F35" s="155" t="str">
        <f>IF(E35=0,"",(E11*F11+E14*F14+E17*F17+E20*F20+E23*F23+E26*F26+E29*F29+E32*F32)/E35)</f>
        <v/>
      </c>
      <c r="G35" s="422"/>
      <c r="H35" s="180">
        <f>H11+H14+H17+H20+H23+H26+H29+H32</f>
        <v>0</v>
      </c>
    </row>
    <row r="36" spans="1:8" ht="30.75" customHeight="1" x14ac:dyDescent="0.2">
      <c r="A36" s="76"/>
      <c r="B36" s="76"/>
      <c r="C36" s="156"/>
      <c r="H36" s="71"/>
    </row>
    <row r="37" spans="1:8" x14ac:dyDescent="0.2">
      <c r="C37" s="72"/>
      <c r="H37" s="164"/>
    </row>
    <row r="38" spans="1:8" ht="18" x14ac:dyDescent="0.2">
      <c r="A38" s="165"/>
      <c r="B38" s="166"/>
      <c r="C38" s="72"/>
      <c r="D38" s="108"/>
    </row>
    <row r="39" spans="1:8" x14ac:dyDescent="0.2">
      <c r="C39" s="108"/>
    </row>
    <row r="43" spans="1:8" x14ac:dyDescent="0.2">
      <c r="E43" s="76"/>
      <c r="F43" s="76"/>
      <c r="G43" s="76"/>
      <c r="H43" s="76"/>
    </row>
    <row r="44" spans="1:8" x14ac:dyDescent="0.2">
      <c r="E44" s="76"/>
      <c r="F44" s="76"/>
      <c r="G44" s="76"/>
      <c r="H44" s="76"/>
    </row>
    <row r="45" spans="1:8" x14ac:dyDescent="0.2">
      <c r="E45" s="76"/>
      <c r="F45" s="76"/>
      <c r="G45" s="76"/>
      <c r="H45" s="76"/>
    </row>
    <row r="46" spans="1:8" x14ac:dyDescent="0.2">
      <c r="E46" s="76"/>
      <c r="F46" s="76"/>
      <c r="G46" s="76"/>
      <c r="H46" s="76"/>
    </row>
    <row r="47" spans="1:8" x14ac:dyDescent="0.2">
      <c r="E47" s="76"/>
      <c r="F47" s="76"/>
      <c r="G47" s="76"/>
      <c r="H47" s="167"/>
    </row>
    <row r="53" spans="3:8" x14ac:dyDescent="0.2">
      <c r="H53" s="164"/>
    </row>
    <row r="54" spans="3:8" x14ac:dyDescent="0.2">
      <c r="C54" s="72"/>
      <c r="H54" s="164"/>
    </row>
  </sheetData>
  <sheetProtection password="9D83" sheet="1" objects="1" scenarios="1" selectLockedCells="1"/>
  <mergeCells count="23">
    <mergeCell ref="A1:G1"/>
    <mergeCell ref="A2:H2"/>
    <mergeCell ref="A9:A20"/>
    <mergeCell ref="B19:B20"/>
    <mergeCell ref="B28:B29"/>
    <mergeCell ref="F5:F7"/>
    <mergeCell ref="H5:H7"/>
    <mergeCell ref="E5:E7"/>
    <mergeCell ref="G5:G7"/>
    <mergeCell ref="B16:B17"/>
    <mergeCell ref="D5:D7"/>
    <mergeCell ref="A5:C8"/>
    <mergeCell ref="B12:B14"/>
    <mergeCell ref="B9:B11"/>
    <mergeCell ref="A3:C3"/>
    <mergeCell ref="D3:H3"/>
    <mergeCell ref="G33:G35"/>
    <mergeCell ref="B31:B32"/>
    <mergeCell ref="A33:B35"/>
    <mergeCell ref="D33:D35"/>
    <mergeCell ref="B21:B23"/>
    <mergeCell ref="B24:B26"/>
    <mergeCell ref="A21:A32"/>
  </mergeCells>
  <phoneticPr fontId="2" type="noConversion"/>
  <printOptions horizontalCentered="1"/>
  <pageMargins left="0" right="0" top="0" bottom="0" header="0" footer="0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H53"/>
  <sheetViews>
    <sheetView showZeros="0" workbookViewId="0">
      <selection activeCell="D9" sqref="D9"/>
    </sheetView>
  </sheetViews>
  <sheetFormatPr baseColWidth="10" defaultRowHeight="12.75" x14ac:dyDescent="0.2"/>
  <cols>
    <col min="1" max="2" width="14.5703125" style="17" customWidth="1"/>
    <col min="3" max="3" width="15.28515625" style="17" customWidth="1"/>
    <col min="4" max="7" width="15.7109375" style="17" customWidth="1"/>
    <col min="8" max="8" width="15.7109375" style="56" customWidth="1"/>
    <col min="9" max="16384" width="11.42578125" style="17"/>
  </cols>
  <sheetData>
    <row r="1" spans="1:8" ht="37.5" customHeight="1" x14ac:dyDescent="0.2">
      <c r="A1" s="442" t="s">
        <v>191</v>
      </c>
      <c r="B1" s="442"/>
      <c r="C1" s="442"/>
      <c r="D1" s="442"/>
      <c r="E1" s="442"/>
      <c r="F1" s="442"/>
      <c r="G1" s="442"/>
      <c r="H1" s="22">
        <f>'Dénomination '!E4</f>
        <v>2016</v>
      </c>
    </row>
    <row r="2" spans="1:8" ht="11.25" customHeight="1" x14ac:dyDescent="0.2">
      <c r="A2" s="442"/>
      <c r="B2" s="442"/>
      <c r="C2" s="442"/>
      <c r="D2" s="442"/>
      <c r="E2" s="442"/>
      <c r="F2" s="442"/>
      <c r="G2" s="442"/>
      <c r="H2" s="442"/>
    </row>
    <row r="3" spans="1:8" ht="31.5" customHeight="1" x14ac:dyDescent="0.2">
      <c r="A3" s="23" t="s">
        <v>6</v>
      </c>
      <c r="B3" s="24"/>
      <c r="C3" s="24"/>
      <c r="D3" s="463" t="str">
        <f>IF('Dénomination '!D8="","Merci de compléter la feuille Dénomination",'Dénomination '!D8)</f>
        <v>Merci de compléter la feuille Dénomination</v>
      </c>
      <c r="E3" s="473"/>
      <c r="F3" s="473"/>
      <c r="G3" s="473"/>
      <c r="H3" s="473"/>
    </row>
    <row r="4" spans="1:8" ht="29.25" customHeight="1" thickBot="1" x14ac:dyDescent="0.25">
      <c r="A4" s="23"/>
      <c r="B4" s="24"/>
      <c r="C4" s="24"/>
      <c r="D4" s="24"/>
      <c r="E4" s="18"/>
      <c r="F4" s="18"/>
      <c r="G4" s="18"/>
    </row>
    <row r="5" spans="1:8" s="57" customFormat="1" ht="16.5" customHeight="1" x14ac:dyDescent="0.2">
      <c r="A5" s="425" t="s">
        <v>31</v>
      </c>
      <c r="B5" s="456"/>
      <c r="C5" s="457"/>
      <c r="D5" s="489" t="s">
        <v>33</v>
      </c>
      <c r="E5" s="446" t="s">
        <v>55</v>
      </c>
      <c r="F5" s="446" t="s">
        <v>53</v>
      </c>
      <c r="G5" s="486" t="s">
        <v>56</v>
      </c>
      <c r="H5" s="482" t="s">
        <v>205</v>
      </c>
    </row>
    <row r="6" spans="1:8" s="25" customFormat="1" ht="16.5" customHeight="1" x14ac:dyDescent="0.2">
      <c r="A6" s="427"/>
      <c r="B6" s="458"/>
      <c r="C6" s="459"/>
      <c r="D6" s="490"/>
      <c r="E6" s="485"/>
      <c r="F6" s="491"/>
      <c r="G6" s="487"/>
      <c r="H6" s="483"/>
    </row>
    <row r="7" spans="1:8" s="25" customFormat="1" ht="55.5" customHeight="1" x14ac:dyDescent="0.2">
      <c r="A7" s="427"/>
      <c r="B7" s="458"/>
      <c r="C7" s="459"/>
      <c r="D7" s="490"/>
      <c r="E7" s="485"/>
      <c r="F7" s="492"/>
      <c r="G7" s="487"/>
      <c r="H7" s="484"/>
    </row>
    <row r="8" spans="1:8" s="26" customFormat="1" ht="17.25" customHeight="1" thickBot="1" x14ac:dyDescent="0.25">
      <c r="A8" s="429"/>
      <c r="B8" s="460"/>
      <c r="C8" s="461"/>
      <c r="D8" s="27" t="s">
        <v>2</v>
      </c>
      <c r="E8" s="30" t="s">
        <v>3</v>
      </c>
      <c r="F8" s="28" t="s">
        <v>5</v>
      </c>
      <c r="G8" s="317" t="s">
        <v>57</v>
      </c>
      <c r="H8" s="323" t="s">
        <v>12</v>
      </c>
    </row>
    <row r="9" spans="1:8" ht="36" customHeight="1" x14ac:dyDescent="0.2">
      <c r="A9" s="439" t="s">
        <v>30</v>
      </c>
      <c r="B9" s="497" t="s">
        <v>28</v>
      </c>
      <c r="C9" s="58" t="s">
        <v>21</v>
      </c>
      <c r="D9" s="172"/>
      <c r="E9" s="61"/>
      <c r="F9" s="61"/>
      <c r="G9" s="318">
        <f>D9*E9*F9</f>
        <v>0</v>
      </c>
      <c r="H9" s="351"/>
    </row>
    <row r="10" spans="1:8" ht="36" customHeight="1" x14ac:dyDescent="0.2">
      <c r="A10" s="441"/>
      <c r="B10" s="498"/>
      <c r="C10" s="62" t="s">
        <v>22</v>
      </c>
      <c r="D10" s="173"/>
      <c r="E10" s="65"/>
      <c r="F10" s="65"/>
      <c r="G10" s="319">
        <f t="shared" ref="G10:G20" si="0">D10*E10*F10</f>
        <v>0</v>
      </c>
      <c r="H10" s="324"/>
    </row>
    <row r="11" spans="1:8" ht="36" customHeight="1" x14ac:dyDescent="0.2">
      <c r="A11" s="441"/>
      <c r="B11" s="499"/>
      <c r="C11" s="130" t="s">
        <v>23</v>
      </c>
      <c r="D11" s="332"/>
      <c r="E11" s="133"/>
      <c r="F11" s="133"/>
      <c r="G11" s="333">
        <f t="shared" si="0"/>
        <v>0</v>
      </c>
      <c r="H11" s="339"/>
    </row>
    <row r="12" spans="1:8" ht="36" customHeight="1" x14ac:dyDescent="0.2">
      <c r="A12" s="441"/>
      <c r="B12" s="436" t="s">
        <v>27</v>
      </c>
      <c r="C12" s="125" t="s">
        <v>21</v>
      </c>
      <c r="D12" s="335"/>
      <c r="E12" s="128"/>
      <c r="F12" s="128"/>
      <c r="G12" s="336">
        <f t="shared" si="0"/>
        <v>0</v>
      </c>
      <c r="H12" s="338"/>
    </row>
    <row r="13" spans="1:8" ht="36" customHeight="1" x14ac:dyDescent="0.2">
      <c r="A13" s="441"/>
      <c r="B13" s="437"/>
      <c r="C13" s="62" t="s">
        <v>22</v>
      </c>
      <c r="D13" s="173"/>
      <c r="E13" s="65"/>
      <c r="F13" s="65"/>
      <c r="G13" s="319">
        <f t="shared" si="0"/>
        <v>0</v>
      </c>
      <c r="H13" s="324"/>
    </row>
    <row r="14" spans="1:8" ht="36" customHeight="1" x14ac:dyDescent="0.2">
      <c r="A14" s="441"/>
      <c r="B14" s="438"/>
      <c r="C14" s="130" t="s">
        <v>23</v>
      </c>
      <c r="D14" s="332"/>
      <c r="E14" s="133"/>
      <c r="F14" s="133"/>
      <c r="G14" s="337">
        <f t="shared" si="0"/>
        <v>0</v>
      </c>
      <c r="H14" s="339"/>
    </row>
    <row r="15" spans="1:8" ht="36" customHeight="1" x14ac:dyDescent="0.2">
      <c r="A15" s="441"/>
      <c r="B15" s="436" t="s">
        <v>7</v>
      </c>
      <c r="C15" s="125" t="s">
        <v>21</v>
      </c>
      <c r="D15" s="335"/>
      <c r="E15" s="128"/>
      <c r="F15" s="128"/>
      <c r="G15" s="336">
        <f t="shared" si="0"/>
        <v>0</v>
      </c>
      <c r="H15" s="338"/>
    </row>
    <row r="16" spans="1:8" ht="36" customHeight="1" x14ac:dyDescent="0.2">
      <c r="A16" s="441"/>
      <c r="B16" s="437"/>
      <c r="C16" s="62" t="s">
        <v>22</v>
      </c>
      <c r="D16" s="173"/>
      <c r="E16" s="65"/>
      <c r="F16" s="65"/>
      <c r="G16" s="319">
        <f t="shared" si="0"/>
        <v>0</v>
      </c>
      <c r="H16" s="324"/>
    </row>
    <row r="17" spans="1:8" ht="36" customHeight="1" x14ac:dyDescent="0.2">
      <c r="A17" s="441"/>
      <c r="B17" s="438"/>
      <c r="C17" s="130" t="s">
        <v>23</v>
      </c>
      <c r="D17" s="332"/>
      <c r="E17" s="133"/>
      <c r="F17" s="133"/>
      <c r="G17" s="337">
        <f t="shared" si="0"/>
        <v>0</v>
      </c>
      <c r="H17" s="339"/>
    </row>
    <row r="18" spans="1:8" ht="36" customHeight="1" x14ac:dyDescent="0.2">
      <c r="A18" s="474"/>
      <c r="B18" s="435" t="s">
        <v>9</v>
      </c>
      <c r="C18" s="99" t="s">
        <v>21</v>
      </c>
      <c r="D18" s="316"/>
      <c r="E18" s="136"/>
      <c r="F18" s="136"/>
      <c r="G18" s="321">
        <f t="shared" si="0"/>
        <v>0</v>
      </c>
      <c r="H18" s="334"/>
    </row>
    <row r="19" spans="1:8" ht="36" customHeight="1" x14ac:dyDescent="0.2">
      <c r="A19" s="474"/>
      <c r="B19" s="435"/>
      <c r="C19" s="62" t="s">
        <v>22</v>
      </c>
      <c r="D19" s="173"/>
      <c r="E19" s="65"/>
      <c r="F19" s="65"/>
      <c r="G19" s="319">
        <f t="shared" si="0"/>
        <v>0</v>
      </c>
      <c r="H19" s="324"/>
    </row>
    <row r="20" spans="1:8" ht="36" customHeight="1" thickBot="1" x14ac:dyDescent="0.25">
      <c r="A20" s="474"/>
      <c r="B20" s="435"/>
      <c r="C20" s="66" t="s">
        <v>23</v>
      </c>
      <c r="D20" s="174"/>
      <c r="E20" s="68"/>
      <c r="F20" s="68"/>
      <c r="G20" s="321">
        <f t="shared" si="0"/>
        <v>0</v>
      </c>
      <c r="H20" s="325"/>
    </row>
    <row r="21" spans="1:8" ht="36" customHeight="1" x14ac:dyDescent="0.2">
      <c r="A21" s="474"/>
      <c r="B21" s="500" t="s">
        <v>196</v>
      </c>
      <c r="C21" s="79" t="s">
        <v>21</v>
      </c>
      <c r="D21" s="476"/>
      <c r="E21" s="170">
        <f>E9+E12+E15+E18</f>
        <v>0</v>
      </c>
      <c r="F21" s="479"/>
      <c r="G21" s="465"/>
      <c r="H21" s="326">
        <f>H9+H12+H15+H18</f>
        <v>0</v>
      </c>
    </row>
    <row r="22" spans="1:8" ht="36" customHeight="1" x14ac:dyDescent="0.2">
      <c r="A22" s="474"/>
      <c r="B22" s="501"/>
      <c r="C22" s="81" t="s">
        <v>22</v>
      </c>
      <c r="D22" s="477"/>
      <c r="E22" s="169">
        <f>E10+E13+E16+E19</f>
        <v>0</v>
      </c>
      <c r="F22" s="480"/>
      <c r="G22" s="466"/>
      <c r="H22" s="327">
        <f>H10+H13+H16+H19</f>
        <v>0</v>
      </c>
    </row>
    <row r="23" spans="1:8" ht="36" customHeight="1" thickBot="1" x14ac:dyDescent="0.25">
      <c r="A23" s="474"/>
      <c r="B23" s="502"/>
      <c r="C23" s="83" t="s">
        <v>23</v>
      </c>
      <c r="D23" s="478"/>
      <c r="E23" s="171">
        <f>E11+E14+E17+E20</f>
        <v>0</v>
      </c>
      <c r="F23" s="481"/>
      <c r="G23" s="467"/>
      <c r="H23" s="328">
        <f>H11+H14+H17+H20</f>
        <v>0</v>
      </c>
    </row>
    <row r="24" spans="1:8" ht="36" customHeight="1" x14ac:dyDescent="0.2">
      <c r="A24" s="474"/>
      <c r="B24" s="496" t="s">
        <v>192</v>
      </c>
      <c r="C24" s="58" t="s">
        <v>21</v>
      </c>
      <c r="D24" s="172"/>
      <c r="E24" s="61"/>
      <c r="F24" s="61"/>
      <c r="G24" s="320">
        <f t="shared" ref="G24:G32" si="1">D24*E24*F24</f>
        <v>0</v>
      </c>
      <c r="H24" s="351"/>
    </row>
    <row r="25" spans="1:8" ht="36" customHeight="1" x14ac:dyDescent="0.2">
      <c r="A25" s="474"/>
      <c r="B25" s="437"/>
      <c r="C25" s="62" t="s">
        <v>22</v>
      </c>
      <c r="D25" s="173"/>
      <c r="E25" s="65"/>
      <c r="F25" s="65"/>
      <c r="G25" s="319">
        <f t="shared" si="1"/>
        <v>0</v>
      </c>
      <c r="H25" s="324"/>
    </row>
    <row r="26" spans="1:8" ht="36" customHeight="1" x14ac:dyDescent="0.2">
      <c r="A26" s="474"/>
      <c r="B26" s="438"/>
      <c r="C26" s="130" t="s">
        <v>23</v>
      </c>
      <c r="D26" s="332"/>
      <c r="E26" s="133"/>
      <c r="F26" s="133"/>
      <c r="G26" s="337">
        <f t="shared" si="1"/>
        <v>0</v>
      </c>
      <c r="H26" s="339"/>
    </row>
    <row r="27" spans="1:8" ht="36" customHeight="1" x14ac:dyDescent="0.2">
      <c r="A27" s="474"/>
      <c r="B27" s="488" t="s">
        <v>193</v>
      </c>
      <c r="C27" s="125" t="s">
        <v>21</v>
      </c>
      <c r="D27" s="335"/>
      <c r="E27" s="128"/>
      <c r="F27" s="128"/>
      <c r="G27" s="336">
        <f t="shared" si="1"/>
        <v>0</v>
      </c>
      <c r="H27" s="338"/>
    </row>
    <row r="28" spans="1:8" ht="36" customHeight="1" x14ac:dyDescent="0.2">
      <c r="A28" s="474"/>
      <c r="B28" s="437"/>
      <c r="C28" s="62" t="s">
        <v>22</v>
      </c>
      <c r="D28" s="173"/>
      <c r="E28" s="65"/>
      <c r="F28" s="65"/>
      <c r="G28" s="319">
        <f t="shared" si="1"/>
        <v>0</v>
      </c>
      <c r="H28" s="324"/>
    </row>
    <row r="29" spans="1:8" ht="36" customHeight="1" x14ac:dyDescent="0.2">
      <c r="A29" s="474"/>
      <c r="B29" s="438"/>
      <c r="C29" s="130" t="s">
        <v>23</v>
      </c>
      <c r="D29" s="332"/>
      <c r="E29" s="133"/>
      <c r="F29" s="133"/>
      <c r="G29" s="337">
        <f t="shared" si="1"/>
        <v>0</v>
      </c>
      <c r="H29" s="339"/>
    </row>
    <row r="30" spans="1:8" ht="36" customHeight="1" x14ac:dyDescent="0.2">
      <c r="A30" s="474"/>
      <c r="B30" s="470" t="s">
        <v>194</v>
      </c>
      <c r="C30" s="99" t="s">
        <v>21</v>
      </c>
      <c r="D30" s="316"/>
      <c r="E30" s="136"/>
      <c r="F30" s="136"/>
      <c r="G30" s="321">
        <f t="shared" si="1"/>
        <v>0</v>
      </c>
      <c r="H30" s="334"/>
    </row>
    <row r="31" spans="1:8" ht="36" customHeight="1" x14ac:dyDescent="0.2">
      <c r="A31" s="474"/>
      <c r="B31" s="471"/>
      <c r="C31" s="62" t="s">
        <v>22</v>
      </c>
      <c r="D31" s="173"/>
      <c r="E31" s="65"/>
      <c r="F31" s="65"/>
      <c r="G31" s="319">
        <f t="shared" si="1"/>
        <v>0</v>
      </c>
      <c r="H31" s="324"/>
    </row>
    <row r="32" spans="1:8" ht="36" customHeight="1" thickBot="1" x14ac:dyDescent="0.25">
      <c r="A32" s="474"/>
      <c r="B32" s="472"/>
      <c r="C32" s="69" t="s">
        <v>23</v>
      </c>
      <c r="D32" s="175"/>
      <c r="E32" s="70"/>
      <c r="F32" s="70"/>
      <c r="G32" s="322">
        <f t="shared" si="1"/>
        <v>0</v>
      </c>
      <c r="H32" s="325"/>
    </row>
    <row r="33" spans="1:8" ht="36" customHeight="1" x14ac:dyDescent="0.2">
      <c r="A33" s="474"/>
      <c r="B33" s="468" t="s">
        <v>195</v>
      </c>
      <c r="C33" s="58" t="s">
        <v>21</v>
      </c>
      <c r="D33" s="493"/>
      <c r="E33" s="61">
        <f>E24+E27+E30</f>
        <v>0</v>
      </c>
      <c r="F33" s="61" t="str">
        <f>IF(E33=0,"",(E24*F24+E27*F27+E30*F30)/E33)</f>
        <v/>
      </c>
      <c r="G33" s="465"/>
      <c r="H33" s="329">
        <f>H24+H27+H30</f>
        <v>0</v>
      </c>
    </row>
    <row r="34" spans="1:8" ht="36" customHeight="1" x14ac:dyDescent="0.2">
      <c r="A34" s="474"/>
      <c r="B34" s="468"/>
      <c r="C34" s="62" t="s">
        <v>22</v>
      </c>
      <c r="D34" s="494"/>
      <c r="E34" s="65">
        <f>E25+E28+E31</f>
        <v>0</v>
      </c>
      <c r="F34" s="65" t="str">
        <f>IF(E34=0,"",(E25*F25+E28*F28+E31*F31)/E34)</f>
        <v/>
      </c>
      <c r="G34" s="466"/>
      <c r="H34" s="330">
        <f>H25+H28+H31</f>
        <v>0</v>
      </c>
    </row>
    <row r="35" spans="1:8" ht="36" customHeight="1" thickBot="1" x14ac:dyDescent="0.25">
      <c r="A35" s="475"/>
      <c r="B35" s="469"/>
      <c r="C35" s="69" t="s">
        <v>23</v>
      </c>
      <c r="D35" s="495"/>
      <c r="E35" s="70">
        <f>E26+E29+E32</f>
        <v>0</v>
      </c>
      <c r="F35" s="354" t="str">
        <f>IF(E35=0,"",(E26*F26+E29*F29+E32*F32)/E35)</f>
        <v/>
      </c>
      <c r="G35" s="467"/>
      <c r="H35" s="331">
        <f>H26+H29+H32</f>
        <v>0</v>
      </c>
    </row>
    <row r="36" spans="1:8" x14ac:dyDescent="0.2">
      <c r="B36" s="71"/>
      <c r="C36" s="72"/>
      <c r="H36" s="73"/>
    </row>
    <row r="37" spans="1:8" ht="18" x14ac:dyDescent="0.2">
      <c r="A37" s="53"/>
      <c r="B37" s="54"/>
      <c r="C37" s="72"/>
      <c r="D37" s="55"/>
    </row>
    <row r="38" spans="1:8" x14ac:dyDescent="0.2">
      <c r="C38" s="55"/>
    </row>
    <row r="39" spans="1:8" x14ac:dyDescent="0.2">
      <c r="C39" s="74"/>
    </row>
    <row r="42" spans="1:8" x14ac:dyDescent="0.2">
      <c r="E42" s="75"/>
      <c r="F42" s="75"/>
      <c r="G42" s="76"/>
      <c r="H42" s="76"/>
    </row>
    <row r="43" spans="1:8" x14ac:dyDescent="0.2">
      <c r="E43" s="75"/>
      <c r="F43" s="75"/>
      <c r="G43" s="76"/>
      <c r="H43" s="76"/>
    </row>
    <row r="44" spans="1:8" x14ac:dyDescent="0.2">
      <c r="E44" s="77"/>
      <c r="F44" s="77"/>
      <c r="G44" s="77"/>
      <c r="H44" s="77"/>
    </row>
    <row r="45" spans="1:8" x14ac:dyDescent="0.2">
      <c r="E45" s="77"/>
      <c r="F45" s="77"/>
      <c r="G45" s="77"/>
      <c r="H45" s="76"/>
    </row>
    <row r="46" spans="1:8" x14ac:dyDescent="0.2">
      <c r="E46" s="77"/>
      <c r="F46" s="77"/>
      <c r="G46" s="77"/>
      <c r="H46" s="78"/>
    </row>
    <row r="52" spans="3:8" x14ac:dyDescent="0.2">
      <c r="H52" s="73"/>
    </row>
    <row r="53" spans="3:8" x14ac:dyDescent="0.2">
      <c r="C53" s="72"/>
      <c r="H53" s="73"/>
    </row>
  </sheetData>
  <sheetProtection password="9D83" sheet="1" objects="1" scenarios="1" selectLockedCells="1"/>
  <mergeCells count="24">
    <mergeCell ref="A5:C8"/>
    <mergeCell ref="F5:F7"/>
    <mergeCell ref="D33:D35"/>
    <mergeCell ref="B24:B26"/>
    <mergeCell ref="B12:B14"/>
    <mergeCell ref="B9:B11"/>
    <mergeCell ref="B15:B17"/>
    <mergeCell ref="B21:B23"/>
    <mergeCell ref="G33:G35"/>
    <mergeCell ref="B33:B35"/>
    <mergeCell ref="B18:B20"/>
    <mergeCell ref="B30:B32"/>
    <mergeCell ref="A1:G1"/>
    <mergeCell ref="D3:H3"/>
    <mergeCell ref="A9:A35"/>
    <mergeCell ref="D21:D23"/>
    <mergeCell ref="F21:F23"/>
    <mergeCell ref="A2:H2"/>
    <mergeCell ref="H5:H7"/>
    <mergeCell ref="E5:E7"/>
    <mergeCell ref="G5:G7"/>
    <mergeCell ref="B27:B29"/>
    <mergeCell ref="G21:G23"/>
    <mergeCell ref="D5:D7"/>
  </mergeCells>
  <phoneticPr fontId="2" type="noConversion"/>
  <printOptions horizontalCentered="1"/>
  <pageMargins left="0" right="0" top="0" bottom="0" header="0" footer="0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H53"/>
  <sheetViews>
    <sheetView showZeros="0" zoomScaleNormal="100" workbookViewId="0">
      <selection activeCell="B28" sqref="B28:B29"/>
    </sheetView>
  </sheetViews>
  <sheetFormatPr baseColWidth="10" defaultRowHeight="12.75" x14ac:dyDescent="0.2"/>
  <cols>
    <col min="1" max="1" width="14.5703125" style="71" customWidth="1"/>
    <col min="2" max="2" width="10.5703125" style="71" customWidth="1"/>
    <col min="3" max="3" width="10.7109375" style="71" customWidth="1"/>
    <col min="4" max="6" width="14.7109375" style="71" customWidth="1"/>
    <col min="7" max="8" width="15.7109375" style="71" customWidth="1"/>
    <col min="9" max="16384" width="11.42578125" style="71"/>
  </cols>
  <sheetData>
    <row r="1" spans="1:8" ht="37.5" customHeight="1" x14ac:dyDescent="0.2">
      <c r="A1" s="442" t="s">
        <v>191</v>
      </c>
      <c r="B1" s="442"/>
      <c r="C1" s="442"/>
      <c r="D1" s="442"/>
      <c r="E1" s="442"/>
      <c r="F1" s="442"/>
      <c r="G1" s="442">
        <f>'Dénomination '!E4</f>
        <v>2016</v>
      </c>
      <c r="H1" s="442"/>
    </row>
    <row r="2" spans="1:8" ht="11.25" customHeight="1" x14ac:dyDescent="0.2">
      <c r="A2" s="22"/>
      <c r="B2" s="22"/>
      <c r="C2" s="22"/>
      <c r="D2" s="22"/>
      <c r="E2" s="22"/>
      <c r="F2" s="22"/>
      <c r="G2" s="22"/>
      <c r="H2" s="22"/>
    </row>
    <row r="3" spans="1:8" ht="31.5" customHeight="1" x14ac:dyDescent="0.2">
      <c r="A3" s="462" t="s">
        <v>6</v>
      </c>
      <c r="B3" s="462"/>
      <c r="C3" s="462"/>
      <c r="D3" s="462"/>
      <c r="E3" s="463" t="str">
        <f>IF('Dénomination '!D8="","Merci de compléter la feuille Dénomination",'Dénomination '!D8)</f>
        <v>Merci de compléter la feuille Dénomination</v>
      </c>
      <c r="F3" s="464"/>
      <c r="G3" s="464"/>
      <c r="H3" s="464"/>
    </row>
    <row r="4" spans="1:8" ht="12" customHeight="1" thickBot="1" x14ac:dyDescent="0.25">
      <c r="A4" s="104"/>
      <c r="B4" s="105"/>
      <c r="C4" s="105"/>
      <c r="D4" s="105"/>
      <c r="E4" s="18"/>
      <c r="F4" s="18"/>
      <c r="G4" s="18"/>
      <c r="H4" s="18"/>
    </row>
    <row r="5" spans="1:8" s="26" customFormat="1" ht="16.5" customHeight="1" x14ac:dyDescent="0.2">
      <c r="A5" s="425" t="s">
        <v>32</v>
      </c>
      <c r="B5" s="456"/>
      <c r="C5" s="457"/>
      <c r="D5" s="514" t="s">
        <v>33</v>
      </c>
      <c r="E5" s="516" t="s">
        <v>55</v>
      </c>
      <c r="F5" s="516" t="s">
        <v>35</v>
      </c>
      <c r="G5" s="510" t="s">
        <v>197</v>
      </c>
      <c r="H5" s="511"/>
    </row>
    <row r="6" spans="1:8" s="106" customFormat="1" ht="24.75" customHeight="1" x14ac:dyDescent="0.2">
      <c r="A6" s="427"/>
      <c r="B6" s="458"/>
      <c r="C6" s="459"/>
      <c r="D6" s="515"/>
      <c r="E6" s="517"/>
      <c r="F6" s="517"/>
      <c r="G6" s="512"/>
      <c r="H6" s="513"/>
    </row>
    <row r="7" spans="1:8" s="106" customFormat="1" ht="72" customHeight="1" x14ac:dyDescent="0.2">
      <c r="A7" s="427"/>
      <c r="B7" s="458"/>
      <c r="C7" s="459"/>
      <c r="D7" s="515"/>
      <c r="E7" s="517"/>
      <c r="F7" s="517"/>
      <c r="G7" s="6" t="s">
        <v>198</v>
      </c>
      <c r="H7" s="7" t="s">
        <v>199</v>
      </c>
    </row>
    <row r="8" spans="1:8" s="26" customFormat="1" ht="17.25" customHeight="1" thickBot="1" x14ac:dyDescent="0.25">
      <c r="A8" s="429"/>
      <c r="B8" s="460"/>
      <c r="C8" s="461"/>
      <c r="D8" s="27" t="s">
        <v>2</v>
      </c>
      <c r="E8" s="30" t="s">
        <v>3</v>
      </c>
      <c r="F8" s="31" t="s">
        <v>36</v>
      </c>
      <c r="G8" s="5" t="s">
        <v>10</v>
      </c>
      <c r="H8" s="8" t="s">
        <v>59</v>
      </c>
    </row>
    <row r="9" spans="1:8" ht="36" customHeight="1" x14ac:dyDescent="0.2">
      <c r="A9" s="439" t="s">
        <v>37</v>
      </c>
      <c r="B9" s="32" t="s">
        <v>28</v>
      </c>
      <c r="C9" s="58" t="s">
        <v>21</v>
      </c>
      <c r="D9" s="59"/>
      <c r="E9" s="60"/>
      <c r="F9" s="84">
        <f t="shared" ref="F9:F32" si="0">D9*E9</f>
        <v>0</v>
      </c>
      <c r="G9" s="85"/>
      <c r="H9" s="86">
        <f t="shared" ref="H9:H32" si="1">G9*10</f>
        <v>0</v>
      </c>
    </row>
    <row r="10" spans="1:8" ht="36" customHeight="1" x14ac:dyDescent="0.2">
      <c r="A10" s="518"/>
      <c r="B10" s="423" t="s">
        <v>13</v>
      </c>
      <c r="C10" s="62" t="s">
        <v>22</v>
      </c>
      <c r="D10" s="63"/>
      <c r="E10" s="64"/>
      <c r="F10" s="87">
        <f t="shared" si="0"/>
        <v>0</v>
      </c>
      <c r="G10" s="88"/>
      <c r="H10" s="81">
        <f t="shared" si="1"/>
        <v>0</v>
      </c>
    </row>
    <row r="11" spans="1:8" ht="36" customHeight="1" thickBot="1" x14ac:dyDescent="0.25">
      <c r="A11" s="518"/>
      <c r="B11" s="506"/>
      <c r="C11" s="89" t="s">
        <v>23</v>
      </c>
      <c r="D11" s="90"/>
      <c r="E11" s="91"/>
      <c r="F11" s="92">
        <f t="shared" si="0"/>
        <v>0</v>
      </c>
      <c r="G11" s="93"/>
      <c r="H11" s="118">
        <f t="shared" si="1"/>
        <v>0</v>
      </c>
    </row>
    <row r="12" spans="1:8" ht="36" customHeight="1" x14ac:dyDescent="0.2">
      <c r="A12" s="518"/>
      <c r="B12" s="32" t="s">
        <v>28</v>
      </c>
      <c r="C12" s="58" t="s">
        <v>21</v>
      </c>
      <c r="D12" s="95"/>
      <c r="E12" s="96"/>
      <c r="F12" s="97">
        <f t="shared" si="0"/>
        <v>0</v>
      </c>
      <c r="G12" s="85"/>
      <c r="H12" s="86">
        <f t="shared" si="1"/>
        <v>0</v>
      </c>
    </row>
    <row r="13" spans="1:8" ht="36" customHeight="1" x14ac:dyDescent="0.2">
      <c r="A13" s="518"/>
      <c r="B13" s="423" t="s">
        <v>13</v>
      </c>
      <c r="C13" s="62" t="s">
        <v>22</v>
      </c>
      <c r="D13" s="63"/>
      <c r="E13" s="64"/>
      <c r="F13" s="87">
        <f t="shared" si="0"/>
        <v>0</v>
      </c>
      <c r="G13" s="88"/>
      <c r="H13" s="81">
        <f t="shared" si="1"/>
        <v>0</v>
      </c>
    </row>
    <row r="14" spans="1:8" ht="36" customHeight="1" thickBot="1" x14ac:dyDescent="0.25">
      <c r="A14" s="518"/>
      <c r="B14" s="506"/>
      <c r="C14" s="89" t="s">
        <v>23</v>
      </c>
      <c r="D14" s="95"/>
      <c r="E14" s="96"/>
      <c r="F14" s="97">
        <f t="shared" si="0"/>
        <v>0</v>
      </c>
      <c r="G14" s="93"/>
      <c r="H14" s="118">
        <f t="shared" si="1"/>
        <v>0</v>
      </c>
    </row>
    <row r="15" spans="1:8" ht="36" customHeight="1" x14ac:dyDescent="0.2">
      <c r="A15" s="518"/>
      <c r="B15" s="32" t="s">
        <v>27</v>
      </c>
      <c r="C15" s="58" t="s">
        <v>21</v>
      </c>
      <c r="D15" s="59"/>
      <c r="E15" s="60"/>
      <c r="F15" s="84">
        <f t="shared" si="0"/>
        <v>0</v>
      </c>
      <c r="G15" s="85"/>
      <c r="H15" s="86">
        <f t="shared" si="1"/>
        <v>0</v>
      </c>
    </row>
    <row r="16" spans="1:8" ht="36" customHeight="1" x14ac:dyDescent="0.2">
      <c r="A16" s="518"/>
      <c r="B16" s="423" t="s">
        <v>13</v>
      </c>
      <c r="C16" s="62" t="s">
        <v>22</v>
      </c>
      <c r="D16" s="63"/>
      <c r="E16" s="64"/>
      <c r="F16" s="87">
        <f t="shared" si="0"/>
        <v>0</v>
      </c>
      <c r="G16" s="88"/>
      <c r="H16" s="81">
        <f t="shared" si="1"/>
        <v>0</v>
      </c>
    </row>
    <row r="17" spans="1:8" ht="36" customHeight="1" thickBot="1" x14ac:dyDescent="0.25">
      <c r="A17" s="518"/>
      <c r="B17" s="506"/>
      <c r="C17" s="89" t="s">
        <v>23</v>
      </c>
      <c r="D17" s="90"/>
      <c r="E17" s="91"/>
      <c r="F17" s="92">
        <f t="shared" si="0"/>
        <v>0</v>
      </c>
      <c r="G17" s="93"/>
      <c r="H17" s="118">
        <f t="shared" si="1"/>
        <v>0</v>
      </c>
    </row>
    <row r="18" spans="1:8" ht="36" customHeight="1" x14ac:dyDescent="0.2">
      <c r="A18" s="518"/>
      <c r="B18" s="32" t="s">
        <v>27</v>
      </c>
      <c r="C18" s="58" t="s">
        <v>21</v>
      </c>
      <c r="D18" s="95"/>
      <c r="E18" s="96"/>
      <c r="F18" s="84">
        <f t="shared" si="0"/>
        <v>0</v>
      </c>
      <c r="G18" s="85"/>
      <c r="H18" s="86">
        <f t="shared" si="1"/>
        <v>0</v>
      </c>
    </row>
    <row r="19" spans="1:8" ht="36" customHeight="1" x14ac:dyDescent="0.2">
      <c r="A19" s="518"/>
      <c r="B19" s="423" t="s">
        <v>13</v>
      </c>
      <c r="C19" s="62" t="s">
        <v>22</v>
      </c>
      <c r="D19" s="63"/>
      <c r="E19" s="64"/>
      <c r="F19" s="87">
        <f t="shared" si="0"/>
        <v>0</v>
      </c>
      <c r="G19" s="88"/>
      <c r="H19" s="81">
        <f t="shared" si="1"/>
        <v>0</v>
      </c>
    </row>
    <row r="20" spans="1:8" ht="36" customHeight="1" thickBot="1" x14ac:dyDescent="0.25">
      <c r="A20" s="518"/>
      <c r="B20" s="506"/>
      <c r="C20" s="89" t="s">
        <v>23</v>
      </c>
      <c r="D20" s="95"/>
      <c r="E20" s="96"/>
      <c r="F20" s="92">
        <f t="shared" si="0"/>
        <v>0</v>
      </c>
      <c r="G20" s="93"/>
      <c r="H20" s="118">
        <f t="shared" si="1"/>
        <v>0</v>
      </c>
    </row>
    <row r="21" spans="1:8" ht="36" customHeight="1" x14ac:dyDescent="0.2">
      <c r="A21" s="518"/>
      <c r="B21" s="32" t="s">
        <v>7</v>
      </c>
      <c r="C21" s="58" t="s">
        <v>21</v>
      </c>
      <c r="D21" s="59"/>
      <c r="E21" s="60"/>
      <c r="F21" s="86">
        <f t="shared" si="0"/>
        <v>0</v>
      </c>
      <c r="G21" s="176"/>
      <c r="H21" s="86">
        <f t="shared" si="1"/>
        <v>0</v>
      </c>
    </row>
    <row r="22" spans="1:8" ht="36" customHeight="1" x14ac:dyDescent="0.2">
      <c r="A22" s="518"/>
      <c r="B22" s="423" t="s">
        <v>13</v>
      </c>
      <c r="C22" s="62" t="s">
        <v>22</v>
      </c>
      <c r="D22" s="63"/>
      <c r="E22" s="64"/>
      <c r="F22" s="81">
        <f t="shared" si="0"/>
        <v>0</v>
      </c>
      <c r="G22" s="177"/>
      <c r="H22" s="81">
        <f t="shared" si="1"/>
        <v>0</v>
      </c>
    </row>
    <row r="23" spans="1:8" ht="36" customHeight="1" thickBot="1" x14ac:dyDescent="0.25">
      <c r="A23" s="518"/>
      <c r="B23" s="506"/>
      <c r="C23" s="89" t="s">
        <v>23</v>
      </c>
      <c r="D23" s="90"/>
      <c r="E23" s="91"/>
      <c r="F23" s="118">
        <f t="shared" si="0"/>
        <v>0</v>
      </c>
      <c r="G23" s="178"/>
      <c r="H23" s="118">
        <f t="shared" si="1"/>
        <v>0</v>
      </c>
    </row>
    <row r="24" spans="1:8" ht="36" customHeight="1" x14ac:dyDescent="0.2">
      <c r="A24" s="518"/>
      <c r="B24" s="32" t="s">
        <v>7</v>
      </c>
      <c r="C24" s="58" t="s">
        <v>21</v>
      </c>
      <c r="D24" s="95"/>
      <c r="E24" s="96"/>
      <c r="F24" s="86">
        <f t="shared" si="0"/>
        <v>0</v>
      </c>
      <c r="G24" s="179"/>
      <c r="H24" s="86">
        <f t="shared" si="1"/>
        <v>0</v>
      </c>
    </row>
    <row r="25" spans="1:8" ht="36" customHeight="1" x14ac:dyDescent="0.2">
      <c r="A25" s="518"/>
      <c r="B25" s="423" t="s">
        <v>13</v>
      </c>
      <c r="C25" s="62" t="s">
        <v>22</v>
      </c>
      <c r="D25" s="63"/>
      <c r="E25" s="64"/>
      <c r="F25" s="81">
        <f t="shared" si="0"/>
        <v>0</v>
      </c>
      <c r="G25" s="177"/>
      <c r="H25" s="81">
        <f t="shared" si="1"/>
        <v>0</v>
      </c>
    </row>
    <row r="26" spans="1:8" ht="36" customHeight="1" thickBot="1" x14ac:dyDescent="0.25">
      <c r="A26" s="518"/>
      <c r="B26" s="506"/>
      <c r="C26" s="89" t="s">
        <v>23</v>
      </c>
      <c r="D26" s="95"/>
      <c r="E26" s="96"/>
      <c r="F26" s="118">
        <f t="shared" si="0"/>
        <v>0</v>
      </c>
      <c r="G26" s="179"/>
      <c r="H26" s="118">
        <f t="shared" si="1"/>
        <v>0</v>
      </c>
    </row>
    <row r="27" spans="1:8" ht="36" customHeight="1" x14ac:dyDescent="0.2">
      <c r="A27" s="518"/>
      <c r="B27" s="32" t="s">
        <v>9</v>
      </c>
      <c r="C27" s="58" t="s">
        <v>21</v>
      </c>
      <c r="D27" s="59"/>
      <c r="E27" s="60"/>
      <c r="F27" s="86">
        <f t="shared" si="0"/>
        <v>0</v>
      </c>
      <c r="G27" s="176"/>
      <c r="H27" s="86">
        <f t="shared" si="1"/>
        <v>0</v>
      </c>
    </row>
    <row r="28" spans="1:8" ht="36" customHeight="1" x14ac:dyDescent="0.2">
      <c r="A28" s="518"/>
      <c r="B28" s="505" t="s">
        <v>13</v>
      </c>
      <c r="C28" s="62" t="s">
        <v>22</v>
      </c>
      <c r="D28" s="63"/>
      <c r="E28" s="64"/>
      <c r="F28" s="81">
        <f t="shared" si="0"/>
        <v>0</v>
      </c>
      <c r="G28" s="177"/>
      <c r="H28" s="81">
        <f t="shared" si="1"/>
        <v>0</v>
      </c>
    </row>
    <row r="29" spans="1:8" ht="36" customHeight="1" thickBot="1" x14ac:dyDescent="0.25">
      <c r="A29" s="518"/>
      <c r="B29" s="506"/>
      <c r="C29" s="89" t="s">
        <v>23</v>
      </c>
      <c r="D29" s="90"/>
      <c r="E29" s="91"/>
      <c r="F29" s="118">
        <f t="shared" si="0"/>
        <v>0</v>
      </c>
      <c r="G29" s="178"/>
      <c r="H29" s="118">
        <f t="shared" si="1"/>
        <v>0</v>
      </c>
    </row>
    <row r="30" spans="1:8" ht="36" customHeight="1" x14ac:dyDescent="0.2">
      <c r="A30" s="518"/>
      <c r="B30" s="32" t="s">
        <v>9</v>
      </c>
      <c r="C30" s="99" t="s">
        <v>21</v>
      </c>
      <c r="D30" s="95"/>
      <c r="E30" s="96"/>
      <c r="F30" s="86">
        <f t="shared" si="0"/>
        <v>0</v>
      </c>
      <c r="G30" s="179"/>
      <c r="H30" s="86">
        <f t="shared" si="1"/>
        <v>0</v>
      </c>
    </row>
    <row r="31" spans="1:8" ht="36" customHeight="1" x14ac:dyDescent="0.2">
      <c r="A31" s="518"/>
      <c r="B31" s="423" t="s">
        <v>13</v>
      </c>
      <c r="C31" s="62" t="s">
        <v>22</v>
      </c>
      <c r="D31" s="63"/>
      <c r="E31" s="64"/>
      <c r="F31" s="81">
        <f t="shared" si="0"/>
        <v>0</v>
      </c>
      <c r="G31" s="177"/>
      <c r="H31" s="81">
        <f t="shared" si="1"/>
        <v>0</v>
      </c>
    </row>
    <row r="32" spans="1:8" ht="36" customHeight="1" thickBot="1" x14ac:dyDescent="0.25">
      <c r="A32" s="518"/>
      <c r="B32" s="506"/>
      <c r="C32" s="89" t="s">
        <v>23</v>
      </c>
      <c r="D32" s="95"/>
      <c r="E32" s="96"/>
      <c r="F32" s="118">
        <f t="shared" si="0"/>
        <v>0</v>
      </c>
      <c r="G32" s="179"/>
      <c r="H32" s="118">
        <f t="shared" si="1"/>
        <v>0</v>
      </c>
    </row>
    <row r="33" spans="1:8" ht="36" customHeight="1" x14ac:dyDescent="0.2">
      <c r="A33" s="518"/>
      <c r="B33" s="500" t="s">
        <v>29</v>
      </c>
      <c r="C33" s="79" t="s">
        <v>21</v>
      </c>
      <c r="D33" s="507"/>
      <c r="E33" s="84">
        <f t="shared" ref="E33:H35" si="2">E9+E12+E15+E18+E21+E24+E27+E30</f>
        <v>0</v>
      </c>
      <c r="F33" s="80">
        <f t="shared" si="2"/>
        <v>0</v>
      </c>
      <c r="G33" s="116">
        <f t="shared" si="2"/>
        <v>0</v>
      </c>
      <c r="H33" s="86">
        <f t="shared" si="2"/>
        <v>0</v>
      </c>
    </row>
    <row r="34" spans="1:8" ht="36" customHeight="1" x14ac:dyDescent="0.2">
      <c r="A34" s="518"/>
      <c r="B34" s="501"/>
      <c r="C34" s="81" t="s">
        <v>22</v>
      </c>
      <c r="D34" s="508"/>
      <c r="E34" s="87">
        <f t="shared" si="2"/>
        <v>0</v>
      </c>
      <c r="F34" s="82">
        <f t="shared" si="2"/>
        <v>0</v>
      </c>
      <c r="G34" s="117">
        <f t="shared" si="2"/>
        <v>0</v>
      </c>
      <c r="H34" s="81">
        <f t="shared" si="2"/>
        <v>0</v>
      </c>
    </row>
    <row r="35" spans="1:8" ht="36" customHeight="1" thickBot="1" x14ac:dyDescent="0.25">
      <c r="A35" s="519"/>
      <c r="B35" s="502"/>
      <c r="C35" s="102" t="s">
        <v>23</v>
      </c>
      <c r="D35" s="509"/>
      <c r="E35" s="92">
        <f t="shared" si="2"/>
        <v>0</v>
      </c>
      <c r="F35" s="107">
        <f t="shared" si="2"/>
        <v>0</v>
      </c>
      <c r="G35" s="119">
        <f t="shared" si="2"/>
        <v>0</v>
      </c>
      <c r="H35" s="118">
        <f t="shared" si="2"/>
        <v>0</v>
      </c>
    </row>
    <row r="36" spans="1:8" x14ac:dyDescent="0.2">
      <c r="C36" s="72"/>
    </row>
    <row r="37" spans="1:8" ht="18" customHeight="1" x14ac:dyDescent="0.2">
      <c r="A37" s="503" t="s">
        <v>18</v>
      </c>
      <c r="B37" s="504"/>
      <c r="C37" s="504"/>
      <c r="D37" s="504"/>
      <c r="E37" s="504"/>
      <c r="F37" s="504"/>
    </row>
    <row r="38" spans="1:8" x14ac:dyDescent="0.2">
      <c r="C38" s="108"/>
    </row>
    <row r="42" spans="1:8" x14ac:dyDescent="0.2">
      <c r="E42" s="76"/>
      <c r="F42" s="76"/>
      <c r="G42" s="76"/>
      <c r="H42" s="76"/>
    </row>
    <row r="43" spans="1:8" x14ac:dyDescent="0.2">
      <c r="E43" s="76"/>
      <c r="F43" s="76"/>
      <c r="G43" s="76"/>
      <c r="H43" s="76"/>
    </row>
    <row r="44" spans="1:8" x14ac:dyDescent="0.2">
      <c r="E44" s="76"/>
      <c r="F44" s="76"/>
      <c r="G44" s="76"/>
      <c r="H44" s="76"/>
    </row>
    <row r="45" spans="1:8" ht="12.75" customHeight="1" x14ac:dyDescent="0.2">
      <c r="E45" s="76"/>
      <c r="F45" s="76"/>
      <c r="G45" s="76"/>
      <c r="H45" s="76"/>
    </row>
    <row r="46" spans="1:8" x14ac:dyDescent="0.2">
      <c r="E46" s="76"/>
      <c r="F46" s="76"/>
      <c r="G46" s="76"/>
      <c r="H46" s="76"/>
    </row>
    <row r="53" spans="3:3" ht="12.75" customHeight="1" x14ac:dyDescent="0.2">
      <c r="C53" s="72"/>
    </row>
  </sheetData>
  <sheetProtection password="9D83" sheet="1" selectLockedCells="1"/>
  <mergeCells count="21">
    <mergeCell ref="B25:B26"/>
    <mergeCell ref="A9:A35"/>
    <mergeCell ref="B10:B11"/>
    <mergeCell ref="F5:F7"/>
    <mergeCell ref="B22:B23"/>
    <mergeCell ref="G1:H1"/>
    <mergeCell ref="G5:H6"/>
    <mergeCell ref="A1:F1"/>
    <mergeCell ref="A3:D3"/>
    <mergeCell ref="B19:B20"/>
    <mergeCell ref="B16:B17"/>
    <mergeCell ref="B13:B14"/>
    <mergeCell ref="D5:D7"/>
    <mergeCell ref="A5:C8"/>
    <mergeCell ref="E5:E7"/>
    <mergeCell ref="E3:H3"/>
    <mergeCell ref="A37:F37"/>
    <mergeCell ref="B28:B29"/>
    <mergeCell ref="D33:D35"/>
    <mergeCell ref="B33:B35"/>
    <mergeCell ref="B31:B32"/>
  </mergeCells>
  <phoneticPr fontId="2" type="noConversion"/>
  <printOptions horizontalCentered="1"/>
  <pageMargins left="0" right="0" top="0" bottom="0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H47"/>
  <sheetViews>
    <sheetView showZeros="0" zoomScaleNormal="100" workbookViewId="0">
      <selection activeCell="B9" sqref="B9:B11"/>
    </sheetView>
  </sheetViews>
  <sheetFormatPr baseColWidth="10" defaultRowHeight="12.75" x14ac:dyDescent="0.2"/>
  <cols>
    <col min="1" max="1" width="14.5703125" style="71" customWidth="1"/>
    <col min="2" max="2" width="10.5703125" style="71" customWidth="1"/>
    <col min="3" max="3" width="10.7109375" style="71" customWidth="1"/>
    <col min="4" max="6" width="14.7109375" style="71" customWidth="1"/>
    <col min="7" max="8" width="15.7109375" style="71" customWidth="1"/>
    <col min="9" max="16384" width="11.42578125" style="71"/>
  </cols>
  <sheetData>
    <row r="1" spans="1:8" ht="37.5" customHeight="1" x14ac:dyDescent="0.2">
      <c r="A1" s="442" t="s">
        <v>191</v>
      </c>
      <c r="B1" s="464"/>
      <c r="C1" s="464"/>
      <c r="D1" s="464"/>
      <c r="E1" s="464"/>
      <c r="F1" s="464"/>
      <c r="G1" s="529">
        <f>'Dénomination '!E4</f>
        <v>2016</v>
      </c>
      <c r="H1" s="529"/>
    </row>
    <row r="2" spans="1:8" ht="11.25" customHeight="1" x14ac:dyDescent="0.2">
      <c r="A2" s="22"/>
      <c r="B2" s="22"/>
      <c r="C2" s="22"/>
      <c r="D2" s="22"/>
      <c r="E2" s="22"/>
      <c r="F2" s="22"/>
      <c r="G2" s="22"/>
      <c r="H2" s="22"/>
    </row>
    <row r="3" spans="1:8" ht="31.5" customHeight="1" x14ac:dyDescent="0.2">
      <c r="A3" s="462" t="s">
        <v>6</v>
      </c>
      <c r="B3" s="462"/>
      <c r="C3" s="462"/>
      <c r="D3" s="462"/>
      <c r="E3" s="463" t="str">
        <f>IF('Dénomination '!D8="","Merci de compléter la feuille Dénomination",'Dénomination '!D8)</f>
        <v>Merci de compléter la feuille Dénomination</v>
      </c>
      <c r="F3" s="464"/>
      <c r="G3" s="464"/>
      <c r="H3" s="464"/>
    </row>
    <row r="4" spans="1:8" ht="12" customHeight="1" thickBot="1" x14ac:dyDescent="0.25">
      <c r="A4" s="104"/>
      <c r="B4" s="105"/>
      <c r="C4" s="105"/>
      <c r="D4" s="105"/>
      <c r="E4" s="18"/>
      <c r="F4" s="18"/>
      <c r="G4" s="18"/>
      <c r="H4" s="18"/>
    </row>
    <row r="5" spans="1:8" s="26" customFormat="1" ht="16.5" customHeight="1" x14ac:dyDescent="0.2">
      <c r="A5" s="425" t="s">
        <v>38</v>
      </c>
      <c r="B5" s="456"/>
      <c r="C5" s="457"/>
      <c r="D5" s="514" t="s">
        <v>33</v>
      </c>
      <c r="E5" s="516" t="s">
        <v>34</v>
      </c>
      <c r="F5" s="516" t="s">
        <v>35</v>
      </c>
      <c r="G5" s="510" t="s">
        <v>200</v>
      </c>
      <c r="H5" s="511"/>
    </row>
    <row r="6" spans="1:8" s="106" customFormat="1" ht="24.75" customHeight="1" x14ac:dyDescent="0.2">
      <c r="A6" s="427"/>
      <c r="B6" s="458"/>
      <c r="C6" s="459"/>
      <c r="D6" s="515"/>
      <c r="E6" s="517"/>
      <c r="F6" s="517"/>
      <c r="G6" s="512"/>
      <c r="H6" s="513"/>
    </row>
    <row r="7" spans="1:8" s="106" customFormat="1" ht="72" customHeight="1" x14ac:dyDescent="0.2">
      <c r="A7" s="427"/>
      <c r="B7" s="458"/>
      <c r="C7" s="459"/>
      <c r="D7" s="515"/>
      <c r="E7" s="517"/>
      <c r="F7" s="517"/>
      <c r="G7" s="6" t="s">
        <v>198</v>
      </c>
      <c r="H7" s="7" t="s">
        <v>199</v>
      </c>
    </row>
    <row r="8" spans="1:8" s="26" customFormat="1" ht="17.25" customHeight="1" thickBot="1" x14ac:dyDescent="0.25">
      <c r="A8" s="429"/>
      <c r="B8" s="460"/>
      <c r="C8" s="461"/>
      <c r="D8" s="27" t="s">
        <v>2</v>
      </c>
      <c r="E8" s="30" t="s">
        <v>3</v>
      </c>
      <c r="F8" s="31" t="s">
        <v>36</v>
      </c>
      <c r="G8" s="5" t="s">
        <v>4</v>
      </c>
      <c r="H8" s="8" t="s">
        <v>58</v>
      </c>
    </row>
    <row r="9" spans="1:8" ht="36" customHeight="1" x14ac:dyDescent="0.2">
      <c r="A9" s="439" t="s">
        <v>39</v>
      </c>
      <c r="B9" s="523" t="s">
        <v>13</v>
      </c>
      <c r="C9" s="58" t="s">
        <v>21</v>
      </c>
      <c r="D9" s="59"/>
      <c r="E9" s="60"/>
      <c r="F9" s="84">
        <f t="shared" ref="F9:F26" si="0">D9*E9</f>
        <v>0</v>
      </c>
      <c r="G9" s="85"/>
      <c r="H9" s="86">
        <f t="shared" ref="H9:H26" si="1">G9*10</f>
        <v>0</v>
      </c>
    </row>
    <row r="10" spans="1:8" ht="36" customHeight="1" x14ac:dyDescent="0.2">
      <c r="A10" s="524"/>
      <c r="B10" s="521"/>
      <c r="C10" s="62" t="s">
        <v>22</v>
      </c>
      <c r="D10" s="63"/>
      <c r="E10" s="64"/>
      <c r="F10" s="87">
        <f t="shared" si="0"/>
        <v>0</v>
      </c>
      <c r="G10" s="88"/>
      <c r="H10" s="81">
        <f t="shared" si="1"/>
        <v>0</v>
      </c>
    </row>
    <row r="11" spans="1:8" ht="36" customHeight="1" thickBot="1" x14ac:dyDescent="0.25">
      <c r="A11" s="524"/>
      <c r="B11" s="522"/>
      <c r="C11" s="89" t="s">
        <v>23</v>
      </c>
      <c r="D11" s="90"/>
      <c r="E11" s="91"/>
      <c r="F11" s="92">
        <f t="shared" si="0"/>
        <v>0</v>
      </c>
      <c r="G11" s="93"/>
      <c r="H11" s="94">
        <f t="shared" si="1"/>
        <v>0</v>
      </c>
    </row>
    <row r="12" spans="1:8" ht="36" customHeight="1" x14ac:dyDescent="0.2">
      <c r="A12" s="524"/>
      <c r="B12" s="523" t="s">
        <v>13</v>
      </c>
      <c r="C12" s="58" t="s">
        <v>21</v>
      </c>
      <c r="D12" s="95"/>
      <c r="E12" s="96"/>
      <c r="F12" s="97">
        <f t="shared" si="0"/>
        <v>0</v>
      </c>
      <c r="G12" s="98"/>
      <c r="H12" s="86">
        <f t="shared" si="1"/>
        <v>0</v>
      </c>
    </row>
    <row r="13" spans="1:8" ht="36" customHeight="1" x14ac:dyDescent="0.2">
      <c r="A13" s="524"/>
      <c r="B13" s="521"/>
      <c r="C13" s="62" t="s">
        <v>22</v>
      </c>
      <c r="D13" s="63"/>
      <c r="E13" s="64"/>
      <c r="F13" s="87">
        <f t="shared" si="0"/>
        <v>0</v>
      </c>
      <c r="G13" s="88"/>
      <c r="H13" s="81">
        <f t="shared" si="1"/>
        <v>0</v>
      </c>
    </row>
    <row r="14" spans="1:8" ht="36" customHeight="1" thickBot="1" x14ac:dyDescent="0.25">
      <c r="A14" s="524"/>
      <c r="B14" s="522"/>
      <c r="C14" s="89" t="s">
        <v>23</v>
      </c>
      <c r="D14" s="95"/>
      <c r="E14" s="96"/>
      <c r="F14" s="97">
        <f t="shared" si="0"/>
        <v>0</v>
      </c>
      <c r="G14" s="98"/>
      <c r="H14" s="94">
        <f t="shared" si="1"/>
        <v>0</v>
      </c>
    </row>
    <row r="15" spans="1:8" ht="36" customHeight="1" x14ac:dyDescent="0.2">
      <c r="A15" s="524"/>
      <c r="B15" s="520" t="s">
        <v>13</v>
      </c>
      <c r="C15" s="58" t="s">
        <v>21</v>
      </c>
      <c r="D15" s="59"/>
      <c r="E15" s="60"/>
      <c r="F15" s="84">
        <f t="shared" si="0"/>
        <v>0</v>
      </c>
      <c r="G15" s="85"/>
      <c r="H15" s="86">
        <f t="shared" si="1"/>
        <v>0</v>
      </c>
    </row>
    <row r="16" spans="1:8" ht="36" customHeight="1" x14ac:dyDescent="0.2">
      <c r="A16" s="524"/>
      <c r="B16" s="521"/>
      <c r="C16" s="62" t="s">
        <v>22</v>
      </c>
      <c r="D16" s="63"/>
      <c r="E16" s="64"/>
      <c r="F16" s="87">
        <f t="shared" si="0"/>
        <v>0</v>
      </c>
      <c r="G16" s="88"/>
      <c r="H16" s="81">
        <f t="shared" si="1"/>
        <v>0</v>
      </c>
    </row>
    <row r="17" spans="1:8" ht="36" customHeight="1" thickBot="1" x14ac:dyDescent="0.25">
      <c r="A17" s="524"/>
      <c r="B17" s="522"/>
      <c r="C17" s="89" t="s">
        <v>23</v>
      </c>
      <c r="D17" s="90"/>
      <c r="E17" s="91"/>
      <c r="F17" s="92">
        <f t="shared" si="0"/>
        <v>0</v>
      </c>
      <c r="G17" s="93"/>
      <c r="H17" s="94">
        <f t="shared" si="1"/>
        <v>0</v>
      </c>
    </row>
    <row r="18" spans="1:8" ht="36" customHeight="1" x14ac:dyDescent="0.2">
      <c r="A18" s="524"/>
      <c r="B18" s="520" t="s">
        <v>13</v>
      </c>
      <c r="C18" s="58" t="s">
        <v>21</v>
      </c>
      <c r="D18" s="95"/>
      <c r="E18" s="96"/>
      <c r="F18" s="84">
        <f t="shared" si="0"/>
        <v>0</v>
      </c>
      <c r="G18" s="98"/>
      <c r="H18" s="86">
        <f t="shared" si="1"/>
        <v>0</v>
      </c>
    </row>
    <row r="19" spans="1:8" ht="36" customHeight="1" x14ac:dyDescent="0.2">
      <c r="A19" s="524"/>
      <c r="B19" s="521"/>
      <c r="C19" s="62" t="s">
        <v>22</v>
      </c>
      <c r="D19" s="63"/>
      <c r="E19" s="64"/>
      <c r="F19" s="87">
        <f t="shared" si="0"/>
        <v>0</v>
      </c>
      <c r="G19" s="88"/>
      <c r="H19" s="81">
        <f t="shared" si="1"/>
        <v>0</v>
      </c>
    </row>
    <row r="20" spans="1:8" ht="36" customHeight="1" thickBot="1" x14ac:dyDescent="0.25">
      <c r="A20" s="524"/>
      <c r="B20" s="522"/>
      <c r="C20" s="89" t="s">
        <v>23</v>
      </c>
      <c r="D20" s="95"/>
      <c r="E20" s="96"/>
      <c r="F20" s="92">
        <f t="shared" si="0"/>
        <v>0</v>
      </c>
      <c r="G20" s="98"/>
      <c r="H20" s="94">
        <f t="shared" si="1"/>
        <v>0</v>
      </c>
    </row>
    <row r="21" spans="1:8" ht="36" customHeight="1" x14ac:dyDescent="0.2">
      <c r="A21" s="524"/>
      <c r="B21" s="523" t="s">
        <v>13</v>
      </c>
      <c r="C21" s="58" t="s">
        <v>21</v>
      </c>
      <c r="D21" s="59"/>
      <c r="E21" s="60"/>
      <c r="F21" s="84">
        <f t="shared" si="0"/>
        <v>0</v>
      </c>
      <c r="G21" s="85"/>
      <c r="H21" s="86">
        <f t="shared" si="1"/>
        <v>0</v>
      </c>
    </row>
    <row r="22" spans="1:8" ht="36" customHeight="1" x14ac:dyDescent="0.2">
      <c r="A22" s="524"/>
      <c r="B22" s="521"/>
      <c r="C22" s="62" t="s">
        <v>22</v>
      </c>
      <c r="D22" s="63"/>
      <c r="E22" s="64"/>
      <c r="F22" s="87">
        <f t="shared" si="0"/>
        <v>0</v>
      </c>
      <c r="G22" s="88"/>
      <c r="H22" s="81">
        <f t="shared" si="1"/>
        <v>0</v>
      </c>
    </row>
    <row r="23" spans="1:8" ht="36" customHeight="1" thickBot="1" x14ac:dyDescent="0.25">
      <c r="A23" s="524"/>
      <c r="B23" s="522"/>
      <c r="C23" s="89" t="s">
        <v>23</v>
      </c>
      <c r="D23" s="90"/>
      <c r="E23" s="91"/>
      <c r="F23" s="92">
        <f t="shared" si="0"/>
        <v>0</v>
      </c>
      <c r="G23" s="93"/>
      <c r="H23" s="94">
        <f t="shared" si="1"/>
        <v>0</v>
      </c>
    </row>
    <row r="24" spans="1:8" ht="36" customHeight="1" x14ac:dyDescent="0.2">
      <c r="A24" s="524"/>
      <c r="B24" s="523" t="s">
        <v>13</v>
      </c>
      <c r="C24" s="58" t="s">
        <v>21</v>
      </c>
      <c r="D24" s="95"/>
      <c r="E24" s="96"/>
      <c r="F24" s="84">
        <f t="shared" si="0"/>
        <v>0</v>
      </c>
      <c r="G24" s="85"/>
      <c r="H24" s="86">
        <f t="shared" si="1"/>
        <v>0</v>
      </c>
    </row>
    <row r="25" spans="1:8" ht="36" customHeight="1" x14ac:dyDescent="0.2">
      <c r="A25" s="524"/>
      <c r="B25" s="521"/>
      <c r="C25" s="62" t="s">
        <v>22</v>
      </c>
      <c r="D25" s="63"/>
      <c r="E25" s="64"/>
      <c r="F25" s="87">
        <f t="shared" si="0"/>
        <v>0</v>
      </c>
      <c r="G25" s="88"/>
      <c r="H25" s="81">
        <f t="shared" si="1"/>
        <v>0</v>
      </c>
    </row>
    <row r="26" spans="1:8" ht="36" customHeight="1" thickBot="1" x14ac:dyDescent="0.25">
      <c r="A26" s="524"/>
      <c r="B26" s="522"/>
      <c r="C26" s="89" t="s">
        <v>23</v>
      </c>
      <c r="D26" s="95"/>
      <c r="E26" s="96"/>
      <c r="F26" s="92">
        <f t="shared" si="0"/>
        <v>0</v>
      </c>
      <c r="G26" s="93"/>
      <c r="H26" s="94">
        <f t="shared" si="1"/>
        <v>0</v>
      </c>
    </row>
    <row r="27" spans="1:8" ht="36" customHeight="1" x14ac:dyDescent="0.2">
      <c r="A27" s="524"/>
      <c r="B27" s="500" t="s">
        <v>40</v>
      </c>
      <c r="C27" s="79" t="s">
        <v>21</v>
      </c>
      <c r="D27" s="507"/>
      <c r="E27" s="84">
        <f>E9+E12+E15+E18+E21+E24</f>
        <v>0</v>
      </c>
      <c r="F27" s="526"/>
      <c r="G27" s="100">
        <f>G9+G12+G15+G18+G21+G24</f>
        <v>0</v>
      </c>
      <c r="H27" s="86">
        <f t="shared" ref="G27:H29" si="2">H9+H12+H15+H18+H21+H24</f>
        <v>0</v>
      </c>
    </row>
    <row r="28" spans="1:8" ht="36" customHeight="1" x14ac:dyDescent="0.2">
      <c r="A28" s="524"/>
      <c r="B28" s="501"/>
      <c r="C28" s="81" t="s">
        <v>22</v>
      </c>
      <c r="D28" s="508"/>
      <c r="E28" s="87">
        <f t="shared" ref="E28:E29" si="3">E10+E13+E16+E19+E22+E25</f>
        <v>0</v>
      </c>
      <c r="F28" s="527"/>
      <c r="G28" s="101">
        <f t="shared" si="2"/>
        <v>0</v>
      </c>
      <c r="H28" s="81">
        <f t="shared" si="2"/>
        <v>0</v>
      </c>
    </row>
    <row r="29" spans="1:8" ht="36" customHeight="1" thickBot="1" x14ac:dyDescent="0.25">
      <c r="A29" s="525"/>
      <c r="B29" s="502"/>
      <c r="C29" s="102" t="s">
        <v>23</v>
      </c>
      <c r="D29" s="509"/>
      <c r="E29" s="92">
        <f t="shared" si="3"/>
        <v>0</v>
      </c>
      <c r="F29" s="528"/>
      <c r="G29" s="103">
        <f t="shared" si="2"/>
        <v>0</v>
      </c>
      <c r="H29" s="102">
        <f t="shared" si="2"/>
        <v>0</v>
      </c>
    </row>
    <row r="30" spans="1:8" x14ac:dyDescent="0.2">
      <c r="C30" s="72"/>
    </row>
    <row r="31" spans="1:8" ht="18" customHeight="1" x14ac:dyDescent="0.2">
      <c r="A31" s="503" t="s">
        <v>18</v>
      </c>
      <c r="B31" s="504"/>
      <c r="C31" s="504"/>
      <c r="D31" s="504"/>
      <c r="E31" s="504"/>
      <c r="F31" s="504"/>
      <c r="G31" s="504"/>
    </row>
    <row r="32" spans="1:8" x14ac:dyDescent="0.2">
      <c r="C32" s="108"/>
    </row>
    <row r="36" spans="3:8" x14ac:dyDescent="0.2">
      <c r="E36" s="76"/>
      <c r="F36" s="76"/>
      <c r="G36" s="76"/>
      <c r="H36" s="76"/>
    </row>
    <row r="37" spans="3:8" x14ac:dyDescent="0.2">
      <c r="E37" s="76"/>
      <c r="F37" s="76"/>
      <c r="G37" s="76"/>
      <c r="H37" s="76"/>
    </row>
    <row r="38" spans="3:8" x14ac:dyDescent="0.2">
      <c r="E38" s="76"/>
      <c r="F38" s="76"/>
      <c r="G38" s="76"/>
      <c r="H38" s="76"/>
    </row>
    <row r="39" spans="3:8" ht="12.75" customHeight="1" x14ac:dyDescent="0.2">
      <c r="E39" s="76"/>
      <c r="F39" s="76"/>
      <c r="G39" s="76"/>
      <c r="H39" s="76"/>
    </row>
    <row r="40" spans="3:8" x14ac:dyDescent="0.2">
      <c r="E40" s="76"/>
      <c r="F40" s="76"/>
      <c r="G40" s="76"/>
      <c r="H40" s="76"/>
    </row>
    <row r="47" spans="3:8" ht="12.75" customHeight="1" x14ac:dyDescent="0.2">
      <c r="C47" s="72"/>
    </row>
  </sheetData>
  <sheetProtection password="9D83" sheet="1" objects="1" scenarios="1" selectLockedCells="1"/>
  <mergeCells count="20">
    <mergeCell ref="G1:H1"/>
    <mergeCell ref="F5:F7"/>
    <mergeCell ref="D5:D7"/>
    <mergeCell ref="A5:C8"/>
    <mergeCell ref="A1:F1"/>
    <mergeCell ref="G5:H6"/>
    <mergeCell ref="A31:G31"/>
    <mergeCell ref="E3:H3"/>
    <mergeCell ref="B15:B17"/>
    <mergeCell ref="B18:B20"/>
    <mergeCell ref="B24:B26"/>
    <mergeCell ref="A3:D3"/>
    <mergeCell ref="E5:E7"/>
    <mergeCell ref="B9:B11"/>
    <mergeCell ref="B12:B14"/>
    <mergeCell ref="D27:D29"/>
    <mergeCell ref="B27:B29"/>
    <mergeCell ref="A9:A29"/>
    <mergeCell ref="B21:B23"/>
    <mergeCell ref="F27:F29"/>
  </mergeCells>
  <phoneticPr fontId="2" type="noConversion"/>
  <printOptions horizontalCentered="1"/>
  <pageMargins left="0" right="0" top="0" bottom="0" header="0" footer="0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K4" sqref="K4"/>
    </sheetView>
  </sheetViews>
  <sheetFormatPr baseColWidth="10" defaultRowHeight="12.75" x14ac:dyDescent="0.2"/>
  <cols>
    <col min="1" max="16384" width="11.42578125" style="1"/>
  </cols>
  <sheetData>
    <row r="1" spans="1:8" ht="28.5" customHeight="1" x14ac:dyDescent="0.3">
      <c r="A1" s="530" t="s">
        <v>64</v>
      </c>
      <c r="B1" s="530"/>
      <c r="C1" s="530"/>
      <c r="D1" s="530"/>
      <c r="E1" s="530"/>
      <c r="F1" s="530"/>
      <c r="G1" s="530"/>
      <c r="H1" s="530"/>
    </row>
    <row r="3" spans="1:8" ht="64.5" customHeight="1" x14ac:dyDescent="0.2">
      <c r="A3" s="531" t="s">
        <v>212</v>
      </c>
      <c r="B3" s="532"/>
      <c r="C3" s="532"/>
      <c r="D3" s="532"/>
      <c r="E3" s="532"/>
      <c r="F3" s="532"/>
      <c r="G3" s="532"/>
      <c r="H3" s="532"/>
    </row>
    <row r="4" spans="1:8" ht="47.25" customHeight="1" x14ac:dyDescent="0.2"/>
    <row r="5" spans="1:8" x14ac:dyDescent="0.2">
      <c r="A5" s="533"/>
      <c r="B5" s="534"/>
      <c r="C5" s="534"/>
      <c r="D5" s="534"/>
      <c r="E5" s="534"/>
      <c r="F5" s="534"/>
      <c r="G5" s="534"/>
      <c r="H5" s="535"/>
    </row>
    <row r="6" spans="1:8" x14ac:dyDescent="0.2">
      <c r="A6" s="536"/>
      <c r="B6" s="537"/>
      <c r="C6" s="537"/>
      <c r="D6" s="537"/>
      <c r="E6" s="537"/>
      <c r="F6" s="537"/>
      <c r="G6" s="537"/>
      <c r="H6" s="538"/>
    </row>
    <row r="7" spans="1:8" x14ac:dyDescent="0.2">
      <c r="A7" s="536"/>
      <c r="B7" s="537"/>
      <c r="C7" s="537"/>
      <c r="D7" s="537"/>
      <c r="E7" s="537"/>
      <c r="F7" s="537"/>
      <c r="G7" s="537"/>
      <c r="H7" s="538"/>
    </row>
    <row r="8" spans="1:8" x14ac:dyDescent="0.2">
      <c r="A8" s="536"/>
      <c r="B8" s="537"/>
      <c r="C8" s="537"/>
      <c r="D8" s="537"/>
      <c r="E8" s="537"/>
      <c r="F8" s="537"/>
      <c r="G8" s="537"/>
      <c r="H8" s="538"/>
    </row>
    <row r="9" spans="1:8" x14ac:dyDescent="0.2">
      <c r="A9" s="536"/>
      <c r="B9" s="537"/>
      <c r="C9" s="537"/>
      <c r="D9" s="537"/>
      <c r="E9" s="537"/>
      <c r="F9" s="537"/>
      <c r="G9" s="537"/>
      <c r="H9" s="538"/>
    </row>
    <row r="10" spans="1:8" x14ac:dyDescent="0.2">
      <c r="A10" s="536"/>
      <c r="B10" s="537"/>
      <c r="C10" s="537"/>
      <c r="D10" s="537"/>
      <c r="E10" s="537"/>
      <c r="F10" s="537"/>
      <c r="G10" s="537"/>
      <c r="H10" s="538"/>
    </row>
    <row r="11" spans="1:8" x14ac:dyDescent="0.2">
      <c r="A11" s="536"/>
      <c r="B11" s="537"/>
      <c r="C11" s="537"/>
      <c r="D11" s="537"/>
      <c r="E11" s="537"/>
      <c r="F11" s="537"/>
      <c r="G11" s="537"/>
      <c r="H11" s="538"/>
    </row>
    <row r="12" spans="1:8" x14ac:dyDescent="0.2">
      <c r="A12" s="536"/>
      <c r="B12" s="537"/>
      <c r="C12" s="537"/>
      <c r="D12" s="537"/>
      <c r="E12" s="537"/>
      <c r="F12" s="537"/>
      <c r="G12" s="537"/>
      <c r="H12" s="538"/>
    </row>
    <row r="13" spans="1:8" x14ac:dyDescent="0.2">
      <c r="A13" s="536"/>
      <c r="B13" s="537"/>
      <c r="C13" s="537"/>
      <c r="D13" s="537"/>
      <c r="E13" s="537"/>
      <c r="F13" s="537"/>
      <c r="G13" s="537"/>
      <c r="H13" s="538"/>
    </row>
    <row r="14" spans="1:8" x14ac:dyDescent="0.2">
      <c r="A14" s="536"/>
      <c r="B14" s="537"/>
      <c r="C14" s="537"/>
      <c r="D14" s="537"/>
      <c r="E14" s="537"/>
      <c r="F14" s="537"/>
      <c r="G14" s="537"/>
      <c r="H14" s="538"/>
    </row>
    <row r="15" spans="1:8" x14ac:dyDescent="0.2">
      <c r="A15" s="536"/>
      <c r="B15" s="537"/>
      <c r="C15" s="537"/>
      <c r="D15" s="537"/>
      <c r="E15" s="537"/>
      <c r="F15" s="537"/>
      <c r="G15" s="537"/>
      <c r="H15" s="538"/>
    </row>
    <row r="16" spans="1:8" x14ac:dyDescent="0.2">
      <c r="A16" s="536"/>
      <c r="B16" s="537"/>
      <c r="C16" s="537"/>
      <c r="D16" s="537"/>
      <c r="E16" s="537"/>
      <c r="F16" s="537"/>
      <c r="G16" s="537"/>
      <c r="H16" s="538"/>
    </row>
    <row r="17" spans="1:8" x14ac:dyDescent="0.2">
      <c r="A17" s="536"/>
      <c r="B17" s="537"/>
      <c r="C17" s="537"/>
      <c r="D17" s="537"/>
      <c r="E17" s="537"/>
      <c r="F17" s="537"/>
      <c r="G17" s="537"/>
      <c r="H17" s="538"/>
    </row>
    <row r="18" spans="1:8" x14ac:dyDescent="0.2">
      <c r="A18" s="536"/>
      <c r="B18" s="537"/>
      <c r="C18" s="537"/>
      <c r="D18" s="537"/>
      <c r="E18" s="537"/>
      <c r="F18" s="537"/>
      <c r="G18" s="537"/>
      <c r="H18" s="538"/>
    </row>
    <row r="19" spans="1:8" x14ac:dyDescent="0.2">
      <c r="A19" s="536"/>
      <c r="B19" s="537"/>
      <c r="C19" s="537"/>
      <c r="D19" s="537"/>
      <c r="E19" s="537"/>
      <c r="F19" s="537"/>
      <c r="G19" s="537"/>
      <c r="H19" s="538"/>
    </row>
    <row r="20" spans="1:8" x14ac:dyDescent="0.2">
      <c r="A20" s="536"/>
      <c r="B20" s="537"/>
      <c r="C20" s="537"/>
      <c r="D20" s="537"/>
      <c r="E20" s="537"/>
      <c r="F20" s="537"/>
      <c r="G20" s="537"/>
      <c r="H20" s="538"/>
    </row>
    <row r="21" spans="1:8" x14ac:dyDescent="0.2">
      <c r="A21" s="536"/>
      <c r="B21" s="537"/>
      <c r="C21" s="537"/>
      <c r="D21" s="537"/>
      <c r="E21" s="537"/>
      <c r="F21" s="537"/>
      <c r="G21" s="537"/>
      <c r="H21" s="538"/>
    </row>
    <row r="22" spans="1:8" x14ac:dyDescent="0.2">
      <c r="A22" s="536"/>
      <c r="B22" s="537"/>
      <c r="C22" s="537"/>
      <c r="D22" s="537"/>
      <c r="E22" s="537"/>
      <c r="F22" s="537"/>
      <c r="G22" s="537"/>
      <c r="H22" s="538"/>
    </row>
    <row r="23" spans="1:8" x14ac:dyDescent="0.2">
      <c r="A23" s="536"/>
      <c r="B23" s="537"/>
      <c r="C23" s="537"/>
      <c r="D23" s="537"/>
      <c r="E23" s="537"/>
      <c r="F23" s="537"/>
      <c r="G23" s="537"/>
      <c r="H23" s="538"/>
    </row>
    <row r="24" spans="1:8" x14ac:dyDescent="0.2">
      <c r="A24" s="536"/>
      <c r="B24" s="537"/>
      <c r="C24" s="537"/>
      <c r="D24" s="537"/>
      <c r="E24" s="537"/>
      <c r="F24" s="537"/>
      <c r="G24" s="537"/>
      <c r="H24" s="538"/>
    </row>
    <row r="25" spans="1:8" x14ac:dyDescent="0.2">
      <c r="A25" s="536"/>
      <c r="B25" s="537"/>
      <c r="C25" s="537"/>
      <c r="D25" s="537"/>
      <c r="E25" s="537"/>
      <c r="F25" s="537"/>
      <c r="G25" s="537"/>
      <c r="H25" s="538"/>
    </row>
    <row r="26" spans="1:8" x14ac:dyDescent="0.2">
      <c r="A26" s="536"/>
      <c r="B26" s="537"/>
      <c r="C26" s="537"/>
      <c r="D26" s="537"/>
      <c r="E26" s="537"/>
      <c r="F26" s="537"/>
      <c r="G26" s="537"/>
      <c r="H26" s="538"/>
    </row>
    <row r="27" spans="1:8" x14ac:dyDescent="0.2">
      <c r="A27" s="536"/>
      <c r="B27" s="537"/>
      <c r="C27" s="537"/>
      <c r="D27" s="537"/>
      <c r="E27" s="537"/>
      <c r="F27" s="537"/>
      <c r="G27" s="537"/>
      <c r="H27" s="538"/>
    </row>
    <row r="28" spans="1:8" x14ac:dyDescent="0.2">
      <c r="A28" s="536"/>
      <c r="B28" s="537"/>
      <c r="C28" s="537"/>
      <c r="D28" s="537"/>
      <c r="E28" s="537"/>
      <c r="F28" s="537"/>
      <c r="G28" s="537"/>
      <c r="H28" s="538"/>
    </row>
    <row r="29" spans="1:8" x14ac:dyDescent="0.2">
      <c r="A29" s="536"/>
      <c r="B29" s="537"/>
      <c r="C29" s="537"/>
      <c r="D29" s="537"/>
      <c r="E29" s="537"/>
      <c r="F29" s="537"/>
      <c r="G29" s="537"/>
      <c r="H29" s="538"/>
    </row>
    <row r="30" spans="1:8" x14ac:dyDescent="0.2">
      <c r="A30" s="536"/>
      <c r="B30" s="537"/>
      <c r="C30" s="537"/>
      <c r="D30" s="537"/>
      <c r="E30" s="537"/>
      <c r="F30" s="537"/>
      <c r="G30" s="537"/>
      <c r="H30" s="538"/>
    </row>
    <row r="31" spans="1:8" x14ac:dyDescent="0.2">
      <c r="A31" s="536"/>
      <c r="B31" s="537"/>
      <c r="C31" s="537"/>
      <c r="D31" s="537"/>
      <c r="E31" s="537"/>
      <c r="F31" s="537"/>
      <c r="G31" s="537"/>
      <c r="H31" s="538"/>
    </row>
    <row r="32" spans="1:8" x14ac:dyDescent="0.2">
      <c r="A32" s="536"/>
      <c r="B32" s="537"/>
      <c r="C32" s="537"/>
      <c r="D32" s="537"/>
      <c r="E32" s="537"/>
      <c r="F32" s="537"/>
      <c r="G32" s="537"/>
      <c r="H32" s="538"/>
    </row>
    <row r="33" spans="1:8" x14ac:dyDescent="0.2">
      <c r="A33" s="536"/>
      <c r="B33" s="537"/>
      <c r="C33" s="537"/>
      <c r="D33" s="537"/>
      <c r="E33" s="537"/>
      <c r="F33" s="537"/>
      <c r="G33" s="537"/>
      <c r="H33" s="538"/>
    </row>
    <row r="34" spans="1:8" x14ac:dyDescent="0.2">
      <c r="A34" s="536"/>
      <c r="B34" s="537"/>
      <c r="C34" s="537"/>
      <c r="D34" s="537"/>
      <c r="E34" s="537"/>
      <c r="F34" s="537"/>
      <c r="G34" s="537"/>
      <c r="H34" s="538"/>
    </row>
    <row r="35" spans="1:8" x14ac:dyDescent="0.2">
      <c r="A35" s="536"/>
      <c r="B35" s="537"/>
      <c r="C35" s="537"/>
      <c r="D35" s="537"/>
      <c r="E35" s="537"/>
      <c r="F35" s="537"/>
      <c r="G35" s="537"/>
      <c r="H35" s="538"/>
    </row>
    <row r="36" spans="1:8" x14ac:dyDescent="0.2">
      <c r="A36" s="536"/>
      <c r="B36" s="537"/>
      <c r="C36" s="537"/>
      <c r="D36" s="537"/>
      <c r="E36" s="537"/>
      <c r="F36" s="537"/>
      <c r="G36" s="537"/>
      <c r="H36" s="538"/>
    </row>
    <row r="37" spans="1:8" x14ac:dyDescent="0.2">
      <c r="A37" s="539"/>
      <c r="B37" s="540"/>
      <c r="C37" s="540"/>
      <c r="D37" s="540"/>
      <c r="E37" s="540"/>
      <c r="F37" s="540"/>
      <c r="G37" s="540"/>
      <c r="H37" s="541"/>
    </row>
    <row r="40" spans="1:8" x14ac:dyDescent="0.2">
      <c r="A40" s="342"/>
      <c r="B40" s="15"/>
      <c r="C40" s="15"/>
    </row>
  </sheetData>
  <sheetProtection selectLockedCells="1"/>
  <mergeCells count="3">
    <mergeCell ref="A1:H1"/>
    <mergeCell ref="A3:H3"/>
    <mergeCell ref="A5:H37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98"/>
  <sheetViews>
    <sheetView showZeros="0" zoomScaleNormal="100" workbookViewId="0">
      <selection activeCell="D30" sqref="D30:G30"/>
    </sheetView>
  </sheetViews>
  <sheetFormatPr baseColWidth="10" defaultRowHeight="12.75" x14ac:dyDescent="0.2"/>
  <cols>
    <col min="1" max="1" width="3" style="15" customWidth="1"/>
    <col min="2" max="2" width="14.140625" style="15" customWidth="1"/>
    <col min="3" max="3" width="14" style="15" customWidth="1"/>
    <col min="4" max="4" width="13" style="15" customWidth="1"/>
    <col min="5" max="5" width="12.42578125" style="15" customWidth="1"/>
    <col min="6" max="8" width="16.7109375" style="15" customWidth="1"/>
    <col min="9" max="9" width="18.5703125" style="15" customWidth="1"/>
    <col min="10" max="16384" width="11.42578125" style="15"/>
  </cols>
  <sheetData>
    <row r="1" spans="2:12" ht="23.25" customHeight="1" x14ac:dyDescent="0.2">
      <c r="B1" s="556" t="s">
        <v>191</v>
      </c>
      <c r="C1" s="556"/>
      <c r="D1" s="556"/>
      <c r="E1" s="556"/>
      <c r="F1" s="556"/>
      <c r="G1" s="556"/>
      <c r="H1" s="9">
        <f>'Dénomination '!E4</f>
        <v>2016</v>
      </c>
      <c r="J1" s="16"/>
    </row>
    <row r="2" spans="2:12" ht="19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</row>
    <row r="3" spans="2:12" ht="25.5" customHeight="1" x14ac:dyDescent="0.2">
      <c r="B3" s="110" t="s">
        <v>6</v>
      </c>
      <c r="C3" s="110"/>
      <c r="D3" s="111"/>
      <c r="E3" s="111" t="str">
        <f>IF('Dénomination '!D8="","Merci de compléter la feuille Dénomination",'Dénomination '!D8)</f>
        <v>Merci de compléter la feuille Dénomination</v>
      </c>
      <c r="F3" s="111"/>
      <c r="G3" s="111"/>
      <c r="H3" s="111"/>
      <c r="I3" s="112"/>
      <c r="J3" s="112"/>
      <c r="K3" s="112"/>
      <c r="L3" s="112"/>
    </row>
    <row r="4" spans="2:12" ht="19.5" customHeight="1" thickBot="1" x14ac:dyDescent="0.25">
      <c r="B4" s="113"/>
      <c r="C4" s="113"/>
      <c r="D4" s="113"/>
      <c r="E4" s="113"/>
      <c r="F4" s="114"/>
      <c r="G4" s="114"/>
      <c r="H4" s="114"/>
      <c r="I4" s="114"/>
      <c r="J4" s="112"/>
      <c r="K4" s="112"/>
      <c r="L4" s="112"/>
    </row>
    <row r="5" spans="2:12" ht="20.100000000000001" customHeight="1" x14ac:dyDescent="0.2">
      <c r="B5" s="545" t="s">
        <v>8</v>
      </c>
      <c r="C5" s="546"/>
      <c r="D5" s="546"/>
      <c r="E5" s="546"/>
      <c r="F5" s="551" t="s">
        <v>19</v>
      </c>
      <c r="G5" s="551" t="s">
        <v>60</v>
      </c>
      <c r="H5" s="551" t="s">
        <v>41</v>
      </c>
      <c r="I5" s="2"/>
    </row>
    <row r="6" spans="2:12" ht="20.100000000000001" customHeight="1" x14ac:dyDescent="0.2">
      <c r="B6" s="547"/>
      <c r="C6" s="548"/>
      <c r="D6" s="548"/>
      <c r="E6" s="548"/>
      <c r="F6" s="483"/>
      <c r="G6" s="483"/>
      <c r="H6" s="483"/>
      <c r="I6" s="2"/>
    </row>
    <row r="7" spans="2:12" ht="20.100000000000001" customHeight="1" thickBot="1" x14ac:dyDescent="0.25">
      <c r="B7" s="549"/>
      <c r="C7" s="550"/>
      <c r="D7" s="550"/>
      <c r="E7" s="550"/>
      <c r="F7" s="552"/>
      <c r="G7" s="552"/>
      <c r="H7" s="552"/>
      <c r="I7" s="2"/>
    </row>
    <row r="8" spans="2:12" ht="20.100000000000001" customHeight="1" x14ac:dyDescent="0.2">
      <c r="B8" s="560" t="s">
        <v>20</v>
      </c>
      <c r="C8" s="510" t="s">
        <v>42</v>
      </c>
      <c r="D8" s="570"/>
      <c r="E8" s="58" t="s">
        <v>21</v>
      </c>
      <c r="F8" s="10">
        <f>'Activité extrascolaire Merc-Sam'!E33</f>
        <v>0</v>
      </c>
      <c r="G8" s="10" t="str">
        <f>'Activité extrascolaire Merc-Sam'!F33</f>
        <v/>
      </c>
      <c r="H8" s="34">
        <f>'Activité extrascolaire Merc-Sam'!H33</f>
        <v>0</v>
      </c>
      <c r="I8" s="2"/>
    </row>
    <row r="9" spans="2:12" ht="20.100000000000001" customHeight="1" x14ac:dyDescent="0.2">
      <c r="B9" s="474"/>
      <c r="C9" s="512"/>
      <c r="D9" s="571"/>
      <c r="E9" s="62" t="s">
        <v>22</v>
      </c>
      <c r="F9" s="36">
        <f>'Activité extrascolaire Merc-Sam'!E34</f>
        <v>0</v>
      </c>
      <c r="G9" s="36" t="str">
        <f>'Activité extrascolaire Merc-Sam'!F34</f>
        <v/>
      </c>
      <c r="H9" s="37">
        <f>'Activité extrascolaire Merc-Sam'!H34</f>
        <v>0</v>
      </c>
      <c r="I9" s="2"/>
    </row>
    <row r="10" spans="2:12" ht="20.100000000000001" customHeight="1" thickBot="1" x14ac:dyDescent="0.25">
      <c r="B10" s="474"/>
      <c r="C10" s="572"/>
      <c r="D10" s="573"/>
      <c r="E10" s="66" t="s">
        <v>23</v>
      </c>
      <c r="F10" s="33">
        <f>'Activité extrascolaire Merc-Sam'!E35</f>
        <v>0</v>
      </c>
      <c r="G10" s="33" t="str">
        <f>'Activité extrascolaire Merc-Sam'!F35</f>
        <v/>
      </c>
      <c r="H10" s="35">
        <f>'Activité extrascolaire Merc-Sam'!H35</f>
        <v>0</v>
      </c>
      <c r="I10" s="2"/>
    </row>
    <row r="11" spans="2:12" ht="20.100000000000001" customHeight="1" x14ac:dyDescent="0.2">
      <c r="B11" s="474"/>
      <c r="C11" s="510" t="s">
        <v>62</v>
      </c>
      <c r="D11" s="497" t="s">
        <v>28</v>
      </c>
      <c r="E11" s="58" t="s">
        <v>21</v>
      </c>
      <c r="F11" s="10">
        <f>'Activité extrascolaire Vacances'!E9+'Séjours Petites Vacances'!E9+'Séjours Petites Vacances'!E12</f>
        <v>0</v>
      </c>
      <c r="G11" s="10">
        <f>'Activité extrascolaire Vacances'!F9</f>
        <v>0</v>
      </c>
      <c r="H11" s="34">
        <f>'Activité extrascolaire Vacances'!H9+'Séjours Petites Vacances'!H9+'Séjours Petites Vacances'!H12</f>
        <v>0</v>
      </c>
      <c r="I11" s="2"/>
    </row>
    <row r="12" spans="2:12" ht="20.100000000000001" customHeight="1" x14ac:dyDescent="0.2">
      <c r="B12" s="474"/>
      <c r="C12" s="558"/>
      <c r="D12" s="498"/>
      <c r="E12" s="62" t="s">
        <v>22</v>
      </c>
      <c r="F12" s="36">
        <f>'Activité extrascolaire Vacances'!E10+'Séjours Petites Vacances'!E10+'Séjours Petites Vacances'!E13</f>
        <v>0</v>
      </c>
      <c r="G12" s="36">
        <f>'Activité extrascolaire Vacances'!F10</f>
        <v>0</v>
      </c>
      <c r="H12" s="37">
        <f>'Activité extrascolaire Vacances'!H10+'Séjours Petites Vacances'!H10+'Séjours Petites Vacances'!H13</f>
        <v>0</v>
      </c>
      <c r="I12" s="2"/>
    </row>
    <row r="13" spans="2:12" ht="20.100000000000001" customHeight="1" thickBot="1" x14ac:dyDescent="0.25">
      <c r="B13" s="474"/>
      <c r="C13" s="558"/>
      <c r="D13" s="498"/>
      <c r="E13" s="66" t="s">
        <v>23</v>
      </c>
      <c r="F13" s="33">
        <f>'Activité extrascolaire Vacances'!E11+'Séjours Petites Vacances'!E11+'Séjours Petites Vacances'!E14</f>
        <v>0</v>
      </c>
      <c r="G13" s="33">
        <f>'Activité extrascolaire Vacances'!F11</f>
        <v>0</v>
      </c>
      <c r="H13" s="20">
        <f>'Activité extrascolaire Vacances'!H11+'Séjours Petites Vacances'!H11+'Séjours Petites Vacances'!H14</f>
        <v>0</v>
      </c>
      <c r="I13" s="2"/>
    </row>
    <row r="14" spans="2:12" ht="20.100000000000001" customHeight="1" x14ac:dyDescent="0.2">
      <c r="B14" s="474"/>
      <c r="C14" s="558"/>
      <c r="D14" s="561" t="s">
        <v>27</v>
      </c>
      <c r="E14" s="58" t="s">
        <v>21</v>
      </c>
      <c r="F14" s="13">
        <f>'Activité extrascolaire Vacances'!E12+'Séjours Petites Vacances'!E15+'Séjours Petites Vacances'!E18</f>
        <v>0</v>
      </c>
      <c r="G14" s="13">
        <f>'Activité extrascolaire Vacances'!F12</f>
        <v>0</v>
      </c>
      <c r="H14" s="11">
        <f>'Activité extrascolaire Vacances'!H12+'Séjours Petites Vacances'!H15+'Séjours Petites Vacances'!H18</f>
        <v>0</v>
      </c>
      <c r="I14" s="2"/>
    </row>
    <row r="15" spans="2:12" ht="20.100000000000001" customHeight="1" x14ac:dyDescent="0.2">
      <c r="B15" s="474"/>
      <c r="C15" s="558"/>
      <c r="D15" s="437"/>
      <c r="E15" s="62" t="s">
        <v>22</v>
      </c>
      <c r="F15" s="36">
        <f>'Activité extrascolaire Vacances'!E13+'Séjours Petites Vacances'!E16+'Séjours Petites Vacances'!E19</f>
        <v>0</v>
      </c>
      <c r="G15" s="36">
        <f>'Activité extrascolaire Vacances'!F13</f>
        <v>0</v>
      </c>
      <c r="H15" s="37">
        <f>'Activité extrascolaire Vacances'!H13+'Séjours Petites Vacances'!H16+'Séjours Petites Vacances'!H19</f>
        <v>0</v>
      </c>
      <c r="I15" s="2"/>
    </row>
    <row r="16" spans="2:12" ht="20.100000000000001" customHeight="1" thickBot="1" x14ac:dyDescent="0.25">
      <c r="B16" s="474"/>
      <c r="C16" s="558"/>
      <c r="D16" s="562"/>
      <c r="E16" s="66" t="s">
        <v>23</v>
      </c>
      <c r="F16" s="12">
        <f>'Activité extrascolaire Vacances'!E14+'Séjours Petites Vacances'!E17+'Séjours Petites Vacances'!E20</f>
        <v>0</v>
      </c>
      <c r="G16" s="12">
        <f>'Activité extrascolaire Vacances'!F14</f>
        <v>0</v>
      </c>
      <c r="H16" s="38">
        <f>'Activité extrascolaire Vacances'!H14+'Séjours Petites Vacances'!H17+'Séjours Petites Vacances'!H20</f>
        <v>0</v>
      </c>
      <c r="I16" s="2"/>
    </row>
    <row r="17" spans="1:9" ht="20.100000000000001" customHeight="1" x14ac:dyDescent="0.2">
      <c r="B17" s="474"/>
      <c r="C17" s="558"/>
      <c r="D17" s="437" t="s">
        <v>7</v>
      </c>
      <c r="E17" s="58" t="s">
        <v>21</v>
      </c>
      <c r="F17" s="39">
        <f>'Activité extrascolaire Vacances'!E15+'Séjours Petites Vacances'!E21+'Séjours Petites Vacances'!E24</f>
        <v>0</v>
      </c>
      <c r="G17" s="39">
        <f>'Activité extrascolaire Vacances'!F15</f>
        <v>0</v>
      </c>
      <c r="H17" s="40">
        <f>'Activité extrascolaire Vacances'!H15+'Séjours Petites Vacances'!H21+'Séjours Petites Vacances'!H24</f>
        <v>0</v>
      </c>
      <c r="I17" s="2"/>
    </row>
    <row r="18" spans="1:9" ht="20.100000000000001" customHeight="1" x14ac:dyDescent="0.2">
      <c r="B18" s="474"/>
      <c r="C18" s="558"/>
      <c r="D18" s="437"/>
      <c r="E18" s="62" t="s">
        <v>22</v>
      </c>
      <c r="F18" s="36">
        <f>'Activité extrascolaire Vacances'!E16+'Séjours Petites Vacances'!E22+'Séjours Petites Vacances'!E25</f>
        <v>0</v>
      </c>
      <c r="G18" s="36">
        <f>'Activité extrascolaire Vacances'!F16</f>
        <v>0</v>
      </c>
      <c r="H18" s="37">
        <f>'Activité extrascolaire Vacances'!H16+'Séjours Petites Vacances'!H22+'Séjours Petites Vacances'!H25</f>
        <v>0</v>
      </c>
      <c r="I18" s="2"/>
    </row>
    <row r="19" spans="1:9" ht="20.100000000000001" customHeight="1" thickBot="1" x14ac:dyDescent="0.25">
      <c r="B19" s="474"/>
      <c r="C19" s="558"/>
      <c r="D19" s="437"/>
      <c r="E19" s="66" t="s">
        <v>23</v>
      </c>
      <c r="F19" s="41">
        <f>'Activité extrascolaire Vacances'!E17+'Séjours Petites Vacances'!E23+'Séjours Petites Vacances'!E26</f>
        <v>0</v>
      </c>
      <c r="G19" s="41">
        <f>'Activité extrascolaire Vacances'!F17</f>
        <v>0</v>
      </c>
      <c r="H19" s="42">
        <f>'Activité extrascolaire Vacances'!H17+'Séjours Petites Vacances'!H23+'Séjours Petites Vacances'!H26</f>
        <v>0</v>
      </c>
      <c r="I19" s="2"/>
    </row>
    <row r="20" spans="1:9" ht="20.100000000000001" customHeight="1" x14ac:dyDescent="0.2">
      <c r="B20" s="474"/>
      <c r="C20" s="558"/>
      <c r="D20" s="497" t="s">
        <v>9</v>
      </c>
      <c r="E20" s="58" t="s">
        <v>21</v>
      </c>
      <c r="F20" s="10">
        <f>'Activité extrascolaire Vacances'!E18+'Séjours Petites Vacances'!E27+'Séjours Petites Vacances'!E30</f>
        <v>0</v>
      </c>
      <c r="G20" s="33">
        <f>'Activité extrascolaire Vacances'!F18</f>
        <v>0</v>
      </c>
      <c r="H20" s="40">
        <f>'Activité extrascolaire Vacances'!H18+'Séjours Petites Vacances'!H27+'Séjours Petites Vacances'!H30</f>
        <v>0</v>
      </c>
      <c r="I20" s="2"/>
    </row>
    <row r="21" spans="1:9" ht="20.100000000000001" customHeight="1" x14ac:dyDescent="0.2">
      <c r="B21" s="474"/>
      <c r="C21" s="558"/>
      <c r="D21" s="498"/>
      <c r="E21" s="62" t="s">
        <v>22</v>
      </c>
      <c r="F21" s="36">
        <f>'Activité extrascolaire Vacances'!E19+'Séjours Petites Vacances'!E28+'Séjours Petites Vacances'!E31</f>
        <v>0</v>
      </c>
      <c r="G21" s="36">
        <f>'Activité extrascolaire Vacances'!F19</f>
        <v>0</v>
      </c>
      <c r="H21" s="37">
        <f>'Activité extrascolaire Vacances'!H19+'Séjours Petites Vacances'!H28+'Séjours Petites Vacances'!H31</f>
        <v>0</v>
      </c>
      <c r="I21" s="2"/>
    </row>
    <row r="22" spans="1:9" ht="20.100000000000001" customHeight="1" thickBot="1" x14ac:dyDescent="0.25">
      <c r="B22" s="474"/>
      <c r="C22" s="559"/>
      <c r="D22" s="563"/>
      <c r="E22" s="66" t="s">
        <v>23</v>
      </c>
      <c r="F22" s="19">
        <f>'Activité extrascolaire Vacances'!E20+'Séjours Petites Vacances'!E29+'Séjours Petites Vacances'!E32</f>
        <v>0</v>
      </c>
      <c r="G22" s="33">
        <f>'Activité extrascolaire Vacances'!F20</f>
        <v>0</v>
      </c>
      <c r="H22" s="42">
        <f>'Activité extrascolaire Vacances'!H20+'Séjours Petites Vacances'!H29+'Séjours Petites Vacances'!H32</f>
        <v>0</v>
      </c>
      <c r="I22" s="2"/>
    </row>
    <row r="23" spans="1:9" ht="20.100000000000001" customHeight="1" x14ac:dyDescent="0.2">
      <c r="B23" s="474"/>
      <c r="C23" s="510" t="s">
        <v>61</v>
      </c>
      <c r="D23" s="564"/>
      <c r="E23" s="58" t="s">
        <v>21</v>
      </c>
      <c r="F23" s="10">
        <f>'Activité extrascolaire Vacances'!E33+'Séjours ETE'!E27</f>
        <v>0</v>
      </c>
      <c r="G23" s="10" t="str">
        <f>'Activité extrascolaire Vacances'!F33</f>
        <v/>
      </c>
      <c r="H23" s="34">
        <f>'Activité extrascolaire Vacances'!H33+'Séjours ETE'!H27</f>
        <v>0</v>
      </c>
      <c r="I23" s="2"/>
    </row>
    <row r="24" spans="1:9" ht="20.100000000000001" customHeight="1" x14ac:dyDescent="0.2">
      <c r="B24" s="474"/>
      <c r="C24" s="512"/>
      <c r="D24" s="565"/>
      <c r="E24" s="62" t="s">
        <v>22</v>
      </c>
      <c r="F24" s="36">
        <f>'Activité extrascolaire Vacances'!E34+'Séjours ETE'!E28</f>
        <v>0</v>
      </c>
      <c r="G24" s="36" t="str">
        <f>'Activité extrascolaire Vacances'!F34</f>
        <v/>
      </c>
      <c r="H24" s="37">
        <f>'Activité extrascolaire Vacances'!H34+'Séjours ETE'!H28</f>
        <v>0</v>
      </c>
      <c r="I24" s="2"/>
    </row>
    <row r="25" spans="1:9" ht="20.100000000000001" customHeight="1" thickBot="1" x14ac:dyDescent="0.25">
      <c r="B25" s="474"/>
      <c r="C25" s="566"/>
      <c r="D25" s="565"/>
      <c r="E25" s="66" t="s">
        <v>23</v>
      </c>
      <c r="F25" s="33">
        <f>'Activité extrascolaire Vacances'!E35+'Séjours ETE'!E29</f>
        <v>0</v>
      </c>
      <c r="G25" s="33" t="str">
        <f>'Activité extrascolaire Vacances'!F35</f>
        <v/>
      </c>
      <c r="H25" s="20">
        <f>'Activité extrascolaire Vacances'!H35+'Séjours ETE'!H29</f>
        <v>0</v>
      </c>
      <c r="I25" s="2"/>
    </row>
    <row r="26" spans="1:9" s="352" customFormat="1" ht="33.950000000000003" customHeight="1" thickBot="1" x14ac:dyDescent="0.25">
      <c r="B26" s="574" t="s">
        <v>206</v>
      </c>
      <c r="C26" s="574"/>
      <c r="D26" s="574"/>
      <c r="E26" s="574"/>
      <c r="F26" s="574"/>
      <c r="G26" s="574"/>
      <c r="H26" s="353">
        <f>SUM(H8:H25)</f>
        <v>0</v>
      </c>
      <c r="I26" s="2"/>
    </row>
    <row r="27" spans="1:9" ht="33.950000000000003" customHeight="1" thickBot="1" x14ac:dyDescent="0.25">
      <c r="B27" s="567" t="s">
        <v>213</v>
      </c>
      <c r="C27" s="568"/>
      <c r="D27" s="568"/>
      <c r="E27" s="568"/>
      <c r="F27" s="568"/>
      <c r="G27" s="569"/>
      <c r="H27" s="14" t="str">
        <f>IF(H26=0,"",IF(('BUDGET '!C71/H26)&gt;1.77,H26*0.53*86%,H26*('BUDGET '!C71/H26)*30%*86%))</f>
        <v/>
      </c>
      <c r="I27" s="2"/>
    </row>
    <row r="28" spans="1:9" ht="22.5" customHeight="1" x14ac:dyDescent="0.2">
      <c r="B28" s="557"/>
      <c r="C28" s="557"/>
      <c r="D28" s="557"/>
      <c r="E28" s="557"/>
      <c r="F28" s="557"/>
      <c r="G28" s="557"/>
      <c r="H28" s="355"/>
      <c r="I28" s="2"/>
    </row>
    <row r="29" spans="1:9" ht="21" customHeight="1" x14ac:dyDescent="0.2">
      <c r="B29" s="2"/>
      <c r="C29" s="3"/>
      <c r="D29" s="3"/>
      <c r="E29" s="115"/>
      <c r="F29" s="115"/>
      <c r="G29" s="115"/>
      <c r="H29" s="4"/>
      <c r="I29" s="2"/>
    </row>
    <row r="30" spans="1:9" s="1" customFormat="1" ht="17.25" customHeight="1" x14ac:dyDescent="0.2">
      <c r="A30" s="341"/>
      <c r="C30" s="341" t="s">
        <v>186</v>
      </c>
      <c r="D30" s="553"/>
      <c r="E30" s="553"/>
      <c r="F30" s="553"/>
      <c r="G30" s="553"/>
    </row>
    <row r="31" spans="1:9" s="1" customFormat="1" ht="26.1" customHeight="1" x14ac:dyDescent="0.2">
      <c r="A31" s="341"/>
      <c r="B31" s="341"/>
      <c r="C31" s="341" t="s">
        <v>11</v>
      </c>
      <c r="D31" s="553"/>
      <c r="E31" s="553"/>
      <c r="F31" s="553"/>
      <c r="G31" s="553"/>
    </row>
    <row r="32" spans="1:9" s="1" customFormat="1" ht="19.5" customHeight="1" x14ac:dyDescent="0.2">
      <c r="A32" s="341"/>
      <c r="B32" s="341"/>
      <c r="C32" s="341"/>
      <c r="D32" s="340"/>
      <c r="E32" s="340"/>
    </row>
    <row r="33" spans="1:9" s="1" customFormat="1" ht="26.1" customHeight="1" x14ac:dyDescent="0.2">
      <c r="A33" s="554" t="s">
        <v>201</v>
      </c>
      <c r="B33" s="554"/>
      <c r="C33" s="554"/>
      <c r="D33" s="554"/>
      <c r="E33" s="554"/>
      <c r="F33" s="554"/>
      <c r="G33" s="554"/>
      <c r="H33" s="554"/>
    </row>
    <row r="34" spans="1:9" s="1" customFormat="1" ht="26.1" customHeight="1" x14ac:dyDescent="0.2">
      <c r="A34" s="341"/>
      <c r="B34" s="341"/>
      <c r="C34" s="341"/>
      <c r="D34" s="553"/>
      <c r="E34" s="553"/>
      <c r="F34" s="553"/>
      <c r="G34" s="553"/>
    </row>
    <row r="35" spans="1:9" s="1" customFormat="1" ht="16.5" customHeight="1" x14ac:dyDescent="0.2">
      <c r="A35" s="341"/>
      <c r="B35" s="340"/>
      <c r="C35" s="340"/>
      <c r="D35" s="340"/>
      <c r="E35" s="340"/>
    </row>
    <row r="36" spans="1:9" s="1" customFormat="1" ht="30" customHeight="1" x14ac:dyDescent="0.2">
      <c r="A36" s="555" t="s">
        <v>202</v>
      </c>
      <c r="B36" s="555"/>
      <c r="C36" s="555"/>
      <c r="D36" s="555"/>
      <c r="E36" s="555"/>
      <c r="F36" s="555"/>
      <c r="G36" s="555"/>
    </row>
    <row r="37" spans="1:9" s="1" customFormat="1" ht="25.5" customHeight="1" x14ac:dyDescent="0.2">
      <c r="A37" s="542" t="s">
        <v>204</v>
      </c>
      <c r="B37" s="542"/>
      <c r="C37" s="542"/>
      <c r="D37" s="543"/>
      <c r="E37" s="543"/>
      <c r="F37" s="543"/>
      <c r="G37" s="543"/>
    </row>
    <row r="38" spans="1:9" s="1" customFormat="1" ht="8.25" customHeight="1" x14ac:dyDescent="0.2">
      <c r="A38" s="341"/>
      <c r="B38" s="341"/>
      <c r="C38" s="341"/>
      <c r="D38" s="543"/>
      <c r="E38" s="543"/>
      <c r="F38" s="543"/>
      <c r="G38" s="543"/>
    </row>
    <row r="39" spans="1:9" s="1" customFormat="1" x14ac:dyDescent="0.2"/>
    <row r="40" spans="1:9" s="1" customFormat="1" ht="26.25" customHeight="1" x14ac:dyDescent="0.2">
      <c r="A40" s="544" t="s">
        <v>203</v>
      </c>
      <c r="B40" s="544"/>
      <c r="C40" s="544"/>
      <c r="D40" s="544"/>
      <c r="E40" s="544"/>
      <c r="F40" s="544"/>
      <c r="G40" s="544"/>
      <c r="H40" s="544"/>
    </row>
    <row r="41" spans="1:9" x14ac:dyDescent="0.2">
      <c r="F41" s="2"/>
      <c r="G41" s="2"/>
      <c r="H41" s="2"/>
      <c r="I41" s="2"/>
    </row>
    <row r="42" spans="1:9" x14ac:dyDescent="0.2">
      <c r="F42" s="2"/>
      <c r="G42" s="2"/>
      <c r="H42" s="2"/>
      <c r="I42" s="2"/>
    </row>
    <row r="43" spans="1:9" x14ac:dyDescent="0.2">
      <c r="F43" s="2"/>
      <c r="G43" s="2"/>
      <c r="H43" s="2"/>
      <c r="I43" s="2"/>
    </row>
    <row r="44" spans="1:9" x14ac:dyDescent="0.2">
      <c r="F44" s="2"/>
      <c r="G44" s="2"/>
      <c r="H44" s="2"/>
      <c r="I44" s="2"/>
    </row>
    <row r="45" spans="1:9" x14ac:dyDescent="0.2">
      <c r="F45" s="2"/>
      <c r="G45" s="2"/>
      <c r="H45" s="2"/>
      <c r="I45" s="2"/>
    </row>
    <row r="46" spans="1:9" x14ac:dyDescent="0.2">
      <c r="F46" s="2"/>
      <c r="G46" s="2"/>
      <c r="H46" s="2"/>
      <c r="I46" s="2"/>
    </row>
    <row r="47" spans="1:9" x14ac:dyDescent="0.2">
      <c r="F47" s="2"/>
      <c r="G47" s="2"/>
      <c r="H47" s="2"/>
      <c r="I47" s="2"/>
    </row>
    <row r="48" spans="1:9" x14ac:dyDescent="0.2">
      <c r="F48" s="2"/>
      <c r="G48" s="2"/>
      <c r="H48" s="2"/>
      <c r="I48" s="2"/>
    </row>
    <row r="49" spans="6:9" x14ac:dyDescent="0.2">
      <c r="F49" s="2"/>
      <c r="G49" s="2"/>
      <c r="H49" s="2"/>
      <c r="I49" s="2"/>
    </row>
    <row r="50" spans="6:9" x14ac:dyDescent="0.2">
      <c r="F50" s="2"/>
      <c r="G50" s="2"/>
      <c r="H50" s="2"/>
      <c r="I50" s="2"/>
    </row>
    <row r="51" spans="6:9" x14ac:dyDescent="0.2">
      <c r="F51" s="2"/>
      <c r="G51" s="2"/>
      <c r="H51" s="2"/>
      <c r="I51" s="2"/>
    </row>
    <row r="52" spans="6:9" x14ac:dyDescent="0.2">
      <c r="F52" s="2"/>
      <c r="G52" s="2"/>
      <c r="H52" s="2"/>
      <c r="I52" s="2"/>
    </row>
    <row r="53" spans="6:9" x14ac:dyDescent="0.2">
      <c r="F53" s="2"/>
      <c r="G53" s="2"/>
      <c r="H53" s="2"/>
      <c r="I53" s="2"/>
    </row>
    <row r="54" spans="6:9" x14ac:dyDescent="0.2">
      <c r="F54" s="2"/>
      <c r="G54" s="2"/>
      <c r="H54" s="2"/>
      <c r="I54" s="2"/>
    </row>
    <row r="55" spans="6:9" x14ac:dyDescent="0.2">
      <c r="F55" s="2"/>
      <c r="G55" s="2"/>
      <c r="H55" s="2"/>
      <c r="I55" s="2"/>
    </row>
    <row r="56" spans="6:9" x14ac:dyDescent="0.2">
      <c r="F56" s="2"/>
      <c r="G56" s="2"/>
      <c r="H56" s="2"/>
      <c r="I56" s="2"/>
    </row>
    <row r="57" spans="6:9" x14ac:dyDescent="0.2">
      <c r="F57" s="2"/>
      <c r="G57" s="2"/>
      <c r="H57" s="2"/>
      <c r="I57" s="2"/>
    </row>
    <row r="58" spans="6:9" x14ac:dyDescent="0.2">
      <c r="F58" s="2"/>
      <c r="G58" s="2"/>
      <c r="H58" s="2"/>
      <c r="I58" s="2"/>
    </row>
    <row r="59" spans="6:9" x14ac:dyDescent="0.2">
      <c r="F59" s="2"/>
      <c r="G59" s="2"/>
      <c r="H59" s="2"/>
      <c r="I59" s="2"/>
    </row>
    <row r="60" spans="6:9" x14ac:dyDescent="0.2">
      <c r="F60" s="2"/>
      <c r="G60" s="2"/>
      <c r="H60" s="2"/>
      <c r="I60" s="2"/>
    </row>
    <row r="61" spans="6:9" x14ac:dyDescent="0.2">
      <c r="F61" s="2"/>
      <c r="G61" s="2"/>
      <c r="H61" s="2"/>
      <c r="I61" s="2"/>
    </row>
    <row r="62" spans="6:9" x14ac:dyDescent="0.2">
      <c r="F62" s="2"/>
      <c r="G62" s="2"/>
      <c r="H62" s="2"/>
      <c r="I62" s="2"/>
    </row>
    <row r="63" spans="6:9" x14ac:dyDescent="0.2">
      <c r="F63" s="2"/>
      <c r="G63" s="2"/>
      <c r="H63" s="2"/>
      <c r="I63" s="2"/>
    </row>
    <row r="64" spans="6:9" x14ac:dyDescent="0.2">
      <c r="F64" s="2"/>
      <c r="G64" s="2"/>
      <c r="H64" s="2"/>
      <c r="I64" s="2"/>
    </row>
    <row r="65" spans="6:9" x14ac:dyDescent="0.2">
      <c r="F65" s="2"/>
      <c r="G65" s="2"/>
      <c r="H65" s="2"/>
      <c r="I65" s="2"/>
    </row>
    <row r="66" spans="6:9" x14ac:dyDescent="0.2">
      <c r="F66" s="2"/>
      <c r="G66" s="2"/>
      <c r="H66" s="2"/>
      <c r="I66" s="2"/>
    </row>
    <row r="67" spans="6:9" x14ac:dyDescent="0.2">
      <c r="F67" s="2"/>
      <c r="G67" s="2"/>
      <c r="H67" s="2"/>
      <c r="I67" s="2"/>
    </row>
    <row r="68" spans="6:9" x14ac:dyDescent="0.2">
      <c r="F68" s="2"/>
      <c r="G68" s="2"/>
      <c r="H68" s="2"/>
      <c r="I68" s="2"/>
    </row>
    <row r="69" spans="6:9" x14ac:dyDescent="0.2">
      <c r="F69" s="2"/>
      <c r="G69" s="2"/>
      <c r="H69" s="2"/>
      <c r="I69" s="2"/>
    </row>
    <row r="70" spans="6:9" x14ac:dyDescent="0.2">
      <c r="F70" s="2"/>
      <c r="G70" s="2"/>
      <c r="H70" s="2"/>
      <c r="I70" s="2"/>
    </row>
    <row r="71" spans="6:9" x14ac:dyDescent="0.2">
      <c r="F71" s="2"/>
      <c r="G71" s="2"/>
      <c r="H71" s="2"/>
      <c r="I71" s="2"/>
    </row>
    <row r="72" spans="6:9" x14ac:dyDescent="0.2">
      <c r="F72" s="2"/>
      <c r="G72" s="2"/>
      <c r="H72" s="2"/>
      <c r="I72" s="2"/>
    </row>
    <row r="73" spans="6:9" x14ac:dyDescent="0.2">
      <c r="F73" s="2"/>
      <c r="G73" s="2"/>
      <c r="H73" s="2"/>
      <c r="I73" s="2"/>
    </row>
    <row r="74" spans="6:9" x14ac:dyDescent="0.2">
      <c r="F74" s="2"/>
      <c r="G74" s="2"/>
      <c r="H74" s="2"/>
    </row>
    <row r="75" spans="6:9" x14ac:dyDescent="0.2">
      <c r="F75" s="2"/>
      <c r="G75" s="2"/>
      <c r="H75" s="2"/>
    </row>
    <row r="76" spans="6:9" x14ac:dyDescent="0.2">
      <c r="F76" s="2"/>
      <c r="G76" s="2"/>
      <c r="H76" s="2"/>
    </row>
    <row r="77" spans="6:9" x14ac:dyDescent="0.2">
      <c r="F77" s="2"/>
      <c r="G77" s="2"/>
      <c r="H77" s="2"/>
    </row>
    <row r="78" spans="6:9" x14ac:dyDescent="0.2">
      <c r="F78" s="2"/>
      <c r="G78" s="2"/>
      <c r="H78" s="2"/>
    </row>
    <row r="79" spans="6:9" x14ac:dyDescent="0.2">
      <c r="F79" s="2"/>
      <c r="G79" s="2"/>
      <c r="H79" s="2"/>
    </row>
    <row r="80" spans="6:9" x14ac:dyDescent="0.2">
      <c r="F80" s="2"/>
      <c r="G80" s="2"/>
      <c r="H80" s="2"/>
    </row>
    <row r="81" spans="6:8" x14ac:dyDescent="0.2">
      <c r="F81" s="2"/>
      <c r="G81" s="2"/>
      <c r="H81" s="2"/>
    </row>
    <row r="82" spans="6:8" x14ac:dyDescent="0.2">
      <c r="F82" s="2"/>
      <c r="G82" s="2"/>
      <c r="H82" s="2"/>
    </row>
    <row r="83" spans="6:8" x14ac:dyDescent="0.2">
      <c r="F83" s="2"/>
      <c r="G83" s="2"/>
      <c r="H83" s="2"/>
    </row>
    <row r="84" spans="6:8" x14ac:dyDescent="0.2">
      <c r="F84" s="2"/>
      <c r="G84" s="2"/>
      <c r="H84" s="2"/>
    </row>
    <row r="85" spans="6:8" x14ac:dyDescent="0.2">
      <c r="F85" s="2"/>
      <c r="G85" s="2"/>
      <c r="H85" s="2"/>
    </row>
    <row r="86" spans="6:8" x14ac:dyDescent="0.2">
      <c r="F86" s="2"/>
      <c r="G86" s="2"/>
      <c r="H86" s="2"/>
    </row>
    <row r="87" spans="6:8" x14ac:dyDescent="0.2">
      <c r="F87" s="2"/>
      <c r="G87" s="2"/>
      <c r="H87" s="2"/>
    </row>
    <row r="88" spans="6:8" x14ac:dyDescent="0.2">
      <c r="F88" s="2"/>
      <c r="G88" s="2"/>
      <c r="H88" s="2"/>
    </row>
    <row r="89" spans="6:8" x14ac:dyDescent="0.2">
      <c r="F89" s="2"/>
      <c r="G89" s="2"/>
      <c r="H89" s="2"/>
    </row>
    <row r="90" spans="6:8" x14ac:dyDescent="0.2">
      <c r="F90" s="2"/>
      <c r="G90" s="2"/>
      <c r="H90" s="2"/>
    </row>
    <row r="91" spans="6:8" x14ac:dyDescent="0.2">
      <c r="F91" s="2"/>
      <c r="G91" s="2"/>
      <c r="H91" s="2"/>
    </row>
    <row r="92" spans="6:8" x14ac:dyDescent="0.2">
      <c r="F92" s="2"/>
      <c r="G92" s="2"/>
      <c r="H92" s="2"/>
    </row>
    <row r="93" spans="6:8" x14ac:dyDescent="0.2">
      <c r="F93" s="2"/>
      <c r="G93" s="2"/>
      <c r="H93" s="2"/>
    </row>
    <row r="94" spans="6:8" x14ac:dyDescent="0.2">
      <c r="F94" s="2"/>
      <c r="G94" s="2"/>
      <c r="H94" s="2"/>
    </row>
    <row r="95" spans="6:8" x14ac:dyDescent="0.2">
      <c r="F95" s="2"/>
      <c r="G95" s="2"/>
      <c r="H95" s="2"/>
    </row>
    <row r="96" spans="6:8" x14ac:dyDescent="0.2">
      <c r="F96" s="2"/>
      <c r="G96" s="2"/>
      <c r="H96" s="2"/>
    </row>
    <row r="97" spans="6:8" x14ac:dyDescent="0.2">
      <c r="F97" s="2"/>
      <c r="G97" s="2"/>
      <c r="H97" s="2"/>
    </row>
    <row r="98" spans="6:8" x14ac:dyDescent="0.2">
      <c r="F98" s="2"/>
      <c r="G98" s="2"/>
      <c r="H98" s="2"/>
    </row>
  </sheetData>
  <sheetProtection password="9D83" sheet="1" objects="1" scenarios="1" selectLockedCells="1"/>
  <mergeCells count="24">
    <mergeCell ref="B1:G1"/>
    <mergeCell ref="B28:G28"/>
    <mergeCell ref="C11:C22"/>
    <mergeCell ref="D11:D13"/>
    <mergeCell ref="B8:B25"/>
    <mergeCell ref="D14:D16"/>
    <mergeCell ref="D17:D19"/>
    <mergeCell ref="D20:D22"/>
    <mergeCell ref="C23:D25"/>
    <mergeCell ref="B27:G27"/>
    <mergeCell ref="C8:D10"/>
    <mergeCell ref="B26:G26"/>
    <mergeCell ref="A37:C37"/>
    <mergeCell ref="D37:G38"/>
    <mergeCell ref="A40:H40"/>
    <mergeCell ref="B5:E7"/>
    <mergeCell ref="F5:F7"/>
    <mergeCell ref="H5:H7"/>
    <mergeCell ref="G5:G7"/>
    <mergeCell ref="D30:G30"/>
    <mergeCell ref="D31:G31"/>
    <mergeCell ref="A33:H33"/>
    <mergeCell ref="D34:G34"/>
    <mergeCell ref="A36:G36"/>
  </mergeCells>
  <phoneticPr fontId="2" type="noConversion"/>
  <printOptions horizontalCentered="1"/>
  <pageMargins left="0.25" right="0.25" top="0.75" bottom="0.75" header="0.3" footer="0.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Dénomination </vt:lpstr>
      <vt:lpstr>BUDGET </vt:lpstr>
      <vt:lpstr>BUDGET 2</vt:lpstr>
      <vt:lpstr>Activité extrascolaire Merc-Sam</vt:lpstr>
      <vt:lpstr>Activité extrascolaire Vacances</vt:lpstr>
      <vt:lpstr>Séjours Petites Vacances</vt:lpstr>
      <vt:lpstr>Séjours ETE</vt:lpstr>
      <vt:lpstr>Explications évolution</vt:lpstr>
      <vt:lpstr>Récap automatique de l'activité</vt:lpstr>
      <vt:lpstr>'Dénomination '!Texte1</vt:lpstr>
      <vt:lpstr>'Dénomination '!Texte2</vt:lpstr>
      <vt:lpstr>'Activité extrascolaire Merc-Sam'!Zone_d_impression</vt:lpstr>
      <vt:lpstr>'Activité extrascolaire Vacances'!Zone_d_impression</vt:lpstr>
      <vt:lpstr>'BUDGET '!Zone_d_impression</vt:lpstr>
      <vt:lpstr>'Dénomination '!Zone_d_impression</vt:lpstr>
      <vt:lpstr>'Explications évolution'!Zone_d_impression</vt:lpstr>
      <vt:lpstr>'Récap automatique de l''activité'!Zone_d_impression</vt:lpstr>
      <vt:lpstr>'Séjours ETE'!Zone_d_impression</vt:lpstr>
      <vt:lpstr>'Séjours Petites Vacances'!Zone_d_impression</vt:lpstr>
    </vt:vector>
  </TitlesOfParts>
  <Company>Caf de Rodez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megar121</dc:creator>
  <cp:lastModifiedBy>Philippe VOIRIN</cp:lastModifiedBy>
  <cp:lastPrinted>2016-01-21T12:42:34Z</cp:lastPrinted>
  <dcterms:created xsi:type="dcterms:W3CDTF">2006-12-11T09:01:47Z</dcterms:created>
  <dcterms:modified xsi:type="dcterms:W3CDTF">2017-01-17T10:25:15Z</dcterms:modified>
</cp:coreProperties>
</file>